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8130"/>
  </bookViews>
  <sheets>
    <sheet name="Ingresos fijos" sheetId="1" r:id="rId1"/>
    <sheet name="Gastos fijos " sheetId="2" r:id="rId2"/>
    <sheet name="Hoja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C32" i="1"/>
  <c r="C31"/>
  <c r="C58" i="2"/>
  <c r="C28" l="1"/>
  <c r="F28" s="1"/>
  <c r="C72"/>
  <c r="C114"/>
  <c r="C113" s="1"/>
  <c r="C112" s="1"/>
  <c r="C84"/>
  <c r="C12"/>
  <c r="C22"/>
  <c r="C105"/>
  <c r="C104" s="1"/>
  <c r="C103" s="1"/>
  <c r="C38" i="1"/>
  <c r="C37" s="1"/>
  <c r="J124" i="2"/>
  <c r="F123"/>
  <c r="J122"/>
  <c r="F120"/>
  <c r="F116"/>
  <c r="C116"/>
  <c r="C101"/>
  <c r="C100"/>
  <c r="C95"/>
  <c r="C89"/>
  <c r="C83"/>
  <c r="C68"/>
  <c r="C62"/>
  <c r="C53"/>
  <c r="C44"/>
  <c r="C33"/>
  <c r="C27"/>
  <c r="C25"/>
  <c r="C19"/>
  <c r="F14"/>
  <c r="C9"/>
  <c r="C6"/>
  <c r="C5"/>
  <c r="C4"/>
  <c r="C40" i="1"/>
  <c r="C36"/>
  <c r="C35"/>
  <c r="C34"/>
  <c r="C30"/>
  <c r="C28"/>
  <c r="C25"/>
  <c r="C23"/>
  <c r="C22"/>
  <c r="C21"/>
  <c r="C19"/>
  <c r="C17"/>
  <c r="C15"/>
  <c r="C14"/>
  <c r="C12"/>
  <c r="C11"/>
  <c r="C9"/>
  <c r="C8"/>
  <c r="C6"/>
  <c r="C5"/>
  <c r="C4"/>
</calcChain>
</file>

<file path=xl/sharedStrings.xml><?xml version="1.0" encoding="utf-8"?>
<sst xmlns="http://schemas.openxmlformats.org/spreadsheetml/2006/main" count="190" uniqueCount="174">
  <si>
    <t>CODIGO</t>
  </si>
  <si>
    <t>DESCRIPCION</t>
  </si>
  <si>
    <t>Presupuesto Aprobado</t>
  </si>
  <si>
    <t>INGRESOS CORRIENTES</t>
  </si>
  <si>
    <t>IMPUESTOS</t>
  </si>
  <si>
    <t>IMPUESTO AL VALOR AGREGADO</t>
  </si>
  <si>
    <t xml:space="preserve">IMPUESTO AL VALOR AGREGADO NETO </t>
  </si>
  <si>
    <t>VENTA DE BIENES Y SERVICIOS</t>
  </si>
  <si>
    <t>VENTA DE PRODUCTOS Y MATERIALES</t>
  </si>
  <si>
    <t>17</t>
  </si>
  <si>
    <t>RENTAS DE INVERSIONES Y MULTAS</t>
  </si>
  <si>
    <t>RENTAS DE INVERSIONES</t>
  </si>
  <si>
    <t>19</t>
  </si>
  <si>
    <t>OTROS INGRESOS</t>
  </si>
  <si>
    <t>GARANTIAS Y FIANZAS</t>
  </si>
  <si>
    <t>EJECUCION DE GARANTIAS</t>
  </si>
  <si>
    <t>INDEMNIZACIONES Y VALORES NO RECLAMADOS</t>
  </si>
  <si>
    <t>INDEMNIZACIONES POR SINIESTROS</t>
  </si>
  <si>
    <t>1904</t>
  </si>
  <si>
    <t>OTROS INGRESOS NO OPERACIONALES</t>
  </si>
  <si>
    <t>INGRESOS DE CAPITAL</t>
  </si>
  <si>
    <t>TRANSFERENCIAS Y DONACIONES DE CAPITAL  E INVERSION</t>
  </si>
  <si>
    <t>TRANSFERENCIAS DE CAPITAL DEL SECTOR PUBLICO</t>
  </si>
  <si>
    <t>DONACIONES DE CAPITAL  DEL SECTOR PRIVADO INTERNO</t>
  </si>
  <si>
    <t>DONACIONES DE CAPITAL  DEL SECTOR EXTERNO</t>
  </si>
  <si>
    <t>3</t>
  </si>
  <si>
    <t>INGRESOS DE FINANCIAMIENTO</t>
  </si>
  <si>
    <t>37</t>
  </si>
  <si>
    <t xml:space="preserve">SALDOS DISPONIBLES </t>
  </si>
  <si>
    <t>3701</t>
  </si>
  <si>
    <t>SALDOS EN CAJA Y BANCOS</t>
  </si>
  <si>
    <t>CUENTAS PENDIENTES POR COBRAR</t>
  </si>
  <si>
    <t xml:space="preserve">TOTAL INGRESOS </t>
  </si>
  <si>
    <t>MONTO</t>
  </si>
  <si>
    <t>GASTOS DE INVERSION</t>
  </si>
  <si>
    <t>GASTOS EN PERSONAL PARA INVERSION</t>
  </si>
  <si>
    <t>REMUNERACIONES BASICAS</t>
  </si>
  <si>
    <t>REMUNERACIONES COMPLEMENTARIAS</t>
  </si>
  <si>
    <t>DECIMO TERCER SUELDO</t>
  </si>
  <si>
    <t>DECIMO CUARTO SUELDO</t>
  </si>
  <si>
    <t>REMUNERACIONES TEMPORALES</t>
  </si>
  <si>
    <t>LICENCIA REMUNERADA</t>
  </si>
  <si>
    <t>HONORARIOS</t>
  </si>
  <si>
    <t>APORTES PATRONALES A LA SEGURIDAD SOCIAL</t>
  </si>
  <si>
    <t>APORTE PATRONAL</t>
  </si>
  <si>
    <t>FONDOS DE RESERVA</t>
  </si>
  <si>
    <t>INDENNIZACIONES</t>
  </si>
  <si>
    <t>BENEFICIO POR JUBILACION</t>
  </si>
  <si>
    <t>COMPENSACION POR VACACIONES NO GOZADAS POR CESACION FUNCIONES</t>
  </si>
  <si>
    <t>ASIGNACIONES A DISTRIBUIR</t>
  </si>
  <si>
    <t>BIENES Y SERVICIOS PARA INVERSION</t>
  </si>
  <si>
    <t>SERVICIOS BASICOS</t>
  </si>
  <si>
    <t>ENERGIA ELECTRICA</t>
  </si>
  <si>
    <t>SERVICIOS DE CORREO</t>
  </si>
  <si>
    <t>SERVICIOS GENERALES</t>
  </si>
  <si>
    <t>TRANSPORTE DE PERSONAL</t>
  </si>
  <si>
    <t>FLETES Y MANIOBRAS DE OBRAS DE ARTE Y OTROS</t>
  </si>
  <si>
    <t>EDICION, IMPRESIÓN, REPRODUCCION, PUBLICACIONES, SUSCRIPCIONES</t>
  </si>
  <si>
    <t>SERVICIO DE ASEO, LIMPIEZA DE LAS INSTALACIONES SECTOR PUBLICO</t>
  </si>
  <si>
    <t>OTROS SERVICIOS GENERALES</t>
  </si>
  <si>
    <t>TRASLADOS, INSTALACIONES, VIATICOS Y SUBSISTENCIAS</t>
  </si>
  <si>
    <t>VIATICOS Y SUBSISTENCIAS EN EL EXTERIOR</t>
  </si>
  <si>
    <t>INSTALACION, MANTENIMIENTO Y REPARACIONES</t>
  </si>
  <si>
    <t xml:space="preserve"> EDIFICIOS, LOCALES Y RESIDENCIAS Y CABLEADO ESTRUCTURADO</t>
  </si>
  <si>
    <t xml:space="preserve"> MOBILIARIOS</t>
  </si>
  <si>
    <t xml:space="preserve"> MAQUINARIAS Y EQUIPOS</t>
  </si>
  <si>
    <t>OTRAS INSTALACIONES MANTENIMIENTO Y REPARACION</t>
  </si>
  <si>
    <t>ARRENDAMIENTO DE BIENES</t>
  </si>
  <si>
    <t>EDIFICIOS, LOCALES Y RESIDENCIAS</t>
  </si>
  <si>
    <t>OTROS ARRENDAMIENTOS</t>
  </si>
  <si>
    <t>CONTRATACION DE ESTUDIOS, INVESTIGACIONES Y SERVICIOS TECNICOS</t>
  </si>
  <si>
    <t>CONSULTORIA, ASESORIA E INVESTIGACION ESPECIALIZADA</t>
  </si>
  <si>
    <t>SERVICIO DE AUDITORIA</t>
  </si>
  <si>
    <t>SERVICIOS DE CAPACITACION</t>
  </si>
  <si>
    <t>GASTOS DE INFORMATICA</t>
  </si>
  <si>
    <t>DESARROLLO,ACTUALIZACION, ASISTENCIA TECNICA DE SISTEMAS INFORMATICOS</t>
  </si>
  <si>
    <t>ARRENDAMIENTO Y LICENCIAS DE USO DE P.AQUETES INFORMATICO</t>
  </si>
  <si>
    <t>MANTENIMIENTO Y REPARACION DE EQUIPOS Y SISTEMAS  INFORMATICOS</t>
  </si>
  <si>
    <t>BIENES DE USO Y CONSUMO DE INVERSION</t>
  </si>
  <si>
    <t>ALIMENTOS Y BEBIDAS</t>
  </si>
  <si>
    <t>VESTUARIO, LENCERIA Y PRENDAS DE PROTECCION</t>
  </si>
  <si>
    <t>MATERIALES DE OFICINA</t>
  </si>
  <si>
    <t>MATERIALES DE ASEO</t>
  </si>
  <si>
    <t>HERRAMIENTAS</t>
  </si>
  <si>
    <t>MATERIAL DE IMPRESIÓN, FOTOGRAFIAS, REPRODUCCION Y PUBLICACIONES</t>
  </si>
  <si>
    <t>INSUMOS, BIENES, MATERIALES Y SUMINISTROS PARA LA CONSTRUCCION, ELECTRICOS, PLOMERIA Y CARPINTERIA</t>
  </si>
  <si>
    <t>MATERIAL DIDACTICO</t>
  </si>
  <si>
    <t>REPUESTOS Y ACCESORIOS</t>
  </si>
  <si>
    <t>OTROS DE USO Y CONSUMO DE INVERSION</t>
  </si>
  <si>
    <t>OTROS GASTOS DE INVERSION</t>
  </si>
  <si>
    <t>IMPUESTOS TASAS Y CONTRIBUCIONES</t>
  </si>
  <si>
    <t>TASAS GENERALES</t>
  </si>
  <si>
    <t>TASAS PORTUARIAS</t>
  </si>
  <si>
    <t>OTROS IMPUESTOS TASAS Y CONTRIBUCIONES</t>
  </si>
  <si>
    <t>SEGUROS, COSTOS FINANCIEROS Y OTROS</t>
  </si>
  <si>
    <t>COMISIONES BANCARIAS</t>
  </si>
  <si>
    <t>COSTAS JUDICIALES, TRAMITES NOTARIALES Y LEGALIZACION DE DOCUMENTOS</t>
  </si>
  <si>
    <t>INTERESES POR MORA PATRONAL AL IESS</t>
  </si>
  <si>
    <t>OTROS GASTOS FINANCIEROS</t>
  </si>
  <si>
    <t>DIETAS</t>
  </si>
  <si>
    <t>TRANSFERENCIAS Y DONACIONES PARA INVERSION</t>
  </si>
  <si>
    <t>TRANSFERENCIAS PARA INVERSION AL SECTOR PUBLICO</t>
  </si>
  <si>
    <t>TRANSFERENCIAS A ENTIDADES DESCENTRALIZADAS Y AUTONOMAS</t>
  </si>
  <si>
    <t>8</t>
  </si>
  <si>
    <t>GASTOS DE CAPITAL</t>
  </si>
  <si>
    <t>84</t>
  </si>
  <si>
    <t>BIENES DE LARGA DURACION</t>
  </si>
  <si>
    <t>8401</t>
  </si>
  <si>
    <t>BIENES MUEBLES</t>
  </si>
  <si>
    <t>MOBILIARIOS</t>
  </si>
  <si>
    <t>MAQUINARIAS Y EQUIPOS</t>
  </si>
  <si>
    <t>.840107</t>
  </si>
  <si>
    <t>LIBROS Y COLECCIONES</t>
  </si>
  <si>
    <t>9</t>
  </si>
  <si>
    <t>APLICACION DEL FINANCIAMIENTO</t>
  </si>
  <si>
    <t>PASIVO CIRCULANTE</t>
  </si>
  <si>
    <t>DEUDA FLOTANTE</t>
  </si>
  <si>
    <t>TOTAL GASTOS</t>
  </si>
  <si>
    <t>PROFORMA PRESUPUESTARIA DE GASTOS PARA EL AÑO 2016</t>
  </si>
  <si>
    <t xml:space="preserve"> PROFORMA PRESUPUESTARIA DE INGRESOS - AÑO 2016</t>
  </si>
  <si>
    <t>mas IVA</t>
  </si>
  <si>
    <t>MAS IVA</t>
  </si>
  <si>
    <t>ALMACENAMIENTO Y EMBALAJE</t>
  </si>
  <si>
    <t>central</t>
  </si>
  <si>
    <t>cuota diciembre Y 5000 CN cine 5000 Direccion Cultura</t>
  </si>
  <si>
    <t>Fomento</t>
  </si>
  <si>
    <t>(1655) - tesorero</t>
  </si>
  <si>
    <t>POA 2016</t>
  </si>
  <si>
    <t>gastos administrativos</t>
  </si>
  <si>
    <t>Minis.Cultura</t>
  </si>
  <si>
    <t>gastos Fijos GAD</t>
  </si>
  <si>
    <t>Ministerio saldo</t>
  </si>
  <si>
    <t>Cristobal Zapatta Carpio</t>
  </si>
  <si>
    <t>DE ORGANISMOS MULTILATERALES: APORTES INTERNACIONALES</t>
  </si>
  <si>
    <t>OTROS INGRESOS NO ESPECIFICADOS</t>
  </si>
  <si>
    <t>DE OFICINA, DIDACTICOS Y PUBLICACIONES: CATALOGOS Y SUVENIERS</t>
  </si>
  <si>
    <t>INTERESES POR DEPOSITOS A PLAZO: BANCO DEL FOMENTO</t>
  </si>
  <si>
    <t>DEL SECTOR PRIVADO NO FINANCIERO: EMPRESA PRIVADA</t>
  </si>
  <si>
    <t>CTAS X COBRAR: MUNICIPIO DE CUENCA Y CONSEJO N. CINEMATOGRAFIA</t>
  </si>
  <si>
    <t>ESTUDIOS Y DISEÑO DE PROYECTOS:  contratacion servicios especializados para la XIII  Edicion</t>
  </si>
  <si>
    <t>REMUNERACIONES UNIFICADAS: personal con nombramientos regular</t>
  </si>
  <si>
    <t>SALARIOS UNIFICADOS: personal con contratos indefinidos ( codigo de trabajo</t>
  </si>
  <si>
    <t>HORAS EXTRAORDINARIAS Y SUPLEMENTARIAS: personal contratos indefinidos</t>
  </si>
  <si>
    <t>SERVICIOS PERSONALES POR CONTRATO : persona contratos servicios ocasionales</t>
  </si>
  <si>
    <t>SUBROGACIONES: contadora</t>
  </si>
  <si>
    <t>ENCARGOS : tesorera</t>
  </si>
  <si>
    <t>ASIGNACIONES A DISTRIBUIR GASTOS  EN PERSONAL PARA  INVERSION</t>
  </si>
  <si>
    <t>AGUA POTABLE:</t>
  </si>
  <si>
    <t>TELECOMUNICACIONES: INTERNET Y TELEFONIA</t>
  </si>
  <si>
    <t>EVENTOS PUBLICOS Y OFICIALES: ACTOS OFICIALES DE LA XIII EDICION</t>
  </si>
  <si>
    <t>ESPECTACULOS CULTURALES Y SOCIALES: EXPOSICIONES Y OTROS EVENTOS</t>
  </si>
  <si>
    <t>DIFUSION, INFORMACION Y PUBLICIDAD DE LA XIII EDICION</t>
  </si>
  <si>
    <t>SERVICIO DE VIGILANCIA: SALAS EXPOSITIVAS DE LA XIII BIENAL</t>
  </si>
  <si>
    <t>PASAJES AL INTERIOR: ARTISTAS, JURADOS, CURADOR, FUNCIONARIOS</t>
  </si>
  <si>
    <t>VIATICOS Y SUBSISTENCIAS EN EL INTERIOR: HOSPEDAJE Y ALIMENTACION</t>
  </si>
  <si>
    <t>HONORARIOS POR CONTRATOS CIVILES DE SERVICIOS: de profesionales Administrativos</t>
  </si>
  <si>
    <t>SEGUROS: obras de arte de la XIII Edicion y bienes muebles de la institucion</t>
  </si>
  <si>
    <t>EQUIPOS, SISTEMAS Y PAQUETES INFORMATICOS: equipos electronicos para XIII Edicion</t>
  </si>
  <si>
    <t>BIENES ARTISTICOS Y CULTURALES: premios de la XIII Edicion</t>
  </si>
  <si>
    <t>DE CUENTAS POR PAGAR : a proveedores del año 2015</t>
  </si>
  <si>
    <t>DEL SECTOR PRIVADO FINANCIERO: DINERS CLUB DEL ECUADOR</t>
  </si>
  <si>
    <t>SALDOS EN BANCOS: SALDO EN CUENTAS BANCARIAS AL 31 DIC.- 2015</t>
  </si>
  <si>
    <t>INVERSION POA</t>
  </si>
  <si>
    <t>CORRIENTE</t>
  </si>
  <si>
    <t>CTA X PAGAR</t>
  </si>
  <si>
    <t>Ministerio</t>
  </si>
  <si>
    <t>ministerrio</t>
  </si>
  <si>
    <t>Direc. Cultura</t>
  </si>
  <si>
    <t>DIRECTOR EJECUTIVO</t>
  </si>
  <si>
    <t>MIN. CULTURA</t>
  </si>
  <si>
    <t>FINANCIAMIENTO PUBLICO</t>
  </si>
  <si>
    <t>FINANCIAMIENTO PUBLICO INTERNO</t>
  </si>
  <si>
    <t>DE ENTIDADES DEL GOBIERNO AUTONOMO DESENTRALIZADO: MUNICIPIO CUENCA</t>
  </si>
  <si>
    <t>SECTOR PUBLICO NO FINANCIERO:  FONDO NACIONAL DE LA CULTURA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</si>
</sst>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8.5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2" fillId="3" borderId="2" xfId="0" applyFont="1" applyFill="1" applyBorder="1"/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Fill="1" applyBorder="1"/>
    <xf numFmtId="0" fontId="3" fillId="0" borderId="1" xfId="0" applyFont="1" applyBorder="1" applyAlignment="1">
      <alignment horizontal="left"/>
    </xf>
    <xf numFmtId="0" fontId="3" fillId="0" borderId="2" xfId="0" applyFont="1" applyFill="1" applyBorder="1"/>
    <xf numFmtId="0" fontId="2" fillId="3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3" borderId="1" xfId="0" applyFont="1" applyFill="1" applyBorder="1"/>
    <xf numFmtId="0" fontId="3" fillId="2" borderId="3" xfId="0" applyFont="1" applyFill="1" applyBorder="1"/>
    <xf numFmtId="43" fontId="8" fillId="2" borderId="2" xfId="1" applyFont="1" applyFill="1" applyBorder="1"/>
    <xf numFmtId="43" fontId="8" fillId="3" borderId="2" xfId="1" applyFont="1" applyFill="1" applyBorder="1"/>
    <xf numFmtId="43" fontId="6" fillId="0" borderId="2" xfId="1" applyFont="1" applyFill="1" applyBorder="1"/>
    <xf numFmtId="43" fontId="11" fillId="0" borderId="2" xfId="1" applyFont="1" applyFill="1" applyBorder="1"/>
    <xf numFmtId="43" fontId="11" fillId="0" borderId="2" xfId="1" applyFont="1" applyFill="1" applyBorder="1" applyAlignment="1">
      <alignment horizontal="left"/>
    </xf>
    <xf numFmtId="43" fontId="8" fillId="0" borderId="2" xfId="1" applyFont="1" applyBorder="1"/>
    <xf numFmtId="43" fontId="11" fillId="0" borderId="2" xfId="1" applyFont="1" applyBorder="1"/>
    <xf numFmtId="43" fontId="8" fillId="0" borderId="2" xfId="1" applyFont="1" applyFill="1" applyBorder="1"/>
    <xf numFmtId="43" fontId="6" fillId="3" borderId="2" xfId="1" applyFont="1" applyFill="1" applyBorder="1"/>
    <xf numFmtId="0" fontId="5" fillId="2" borderId="2" xfId="0" applyFont="1" applyFill="1" applyBorder="1" applyAlignment="1">
      <alignment horizontal="center" vertical="justify"/>
    </xf>
    <xf numFmtId="0" fontId="5" fillId="2" borderId="2" xfId="0" applyFont="1" applyFill="1" applyBorder="1" applyAlignment="1">
      <alignment horizontal="center" vertical="center"/>
    </xf>
    <xf numFmtId="0" fontId="8" fillId="2" borderId="4" xfId="0" applyFont="1" applyFill="1" applyBorder="1"/>
    <xf numFmtId="43" fontId="8" fillId="3" borderId="0" xfId="1" applyFont="1" applyFill="1" applyBorder="1"/>
    <xf numFmtId="43" fontId="6" fillId="0" borderId="0" xfId="1" applyFont="1" applyFill="1" applyBorder="1"/>
    <xf numFmtId="43" fontId="11" fillId="0" borderId="0" xfId="1" applyFont="1" applyFill="1" applyBorder="1"/>
    <xf numFmtId="43" fontId="9" fillId="0" borderId="0" xfId="1" applyFont="1" applyBorder="1"/>
    <xf numFmtId="43" fontId="9" fillId="0" borderId="0" xfId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6" fillId="0" borderId="0" xfId="1" applyFont="1" applyBorder="1"/>
    <xf numFmtId="43" fontId="6" fillId="0" borderId="0" xfId="1" applyFont="1" applyBorder="1" applyAlignment="1">
      <alignment horizontal="center"/>
    </xf>
    <xf numFmtId="43" fontId="6" fillId="3" borderId="0" xfId="1" applyFont="1" applyFill="1" applyBorder="1"/>
    <xf numFmtId="43" fontId="8" fillId="0" borderId="0" xfId="1" applyFont="1" applyBorder="1"/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justify"/>
    </xf>
    <xf numFmtId="0" fontId="2" fillId="3" borderId="2" xfId="0" applyFont="1" applyFill="1" applyBorder="1"/>
    <xf numFmtId="0" fontId="3" fillId="3" borderId="2" xfId="0" applyFont="1" applyFill="1" applyBorder="1"/>
    <xf numFmtId="0" fontId="4" fillId="3" borderId="2" xfId="0" applyFont="1" applyFill="1" applyBorder="1"/>
    <xf numFmtId="0" fontId="2" fillId="0" borderId="2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/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horizontal="left" wrapText="1"/>
    </xf>
    <xf numFmtId="0" fontId="3" fillId="2" borderId="2" xfId="0" applyFont="1" applyFill="1" applyBorder="1"/>
    <xf numFmtId="0" fontId="2" fillId="2" borderId="2" xfId="0" applyFont="1" applyFill="1" applyBorder="1"/>
    <xf numFmtId="43" fontId="2" fillId="0" borderId="2" xfId="1" applyFont="1" applyBorder="1"/>
    <xf numFmtId="43" fontId="3" fillId="0" borderId="2" xfId="1" applyFont="1" applyBorder="1"/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43" fontId="2" fillId="3" borderId="2" xfId="1" applyFont="1" applyFill="1" applyBorder="1"/>
    <xf numFmtId="0" fontId="3" fillId="3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3" fontId="2" fillId="2" borderId="2" xfId="1" applyFont="1" applyFill="1" applyBorder="1" applyAlignment="1">
      <alignment horizontal="center" vertical="top" wrapText="1"/>
    </xf>
    <xf numFmtId="43" fontId="8" fillId="2" borderId="2" xfId="1" applyFont="1" applyFill="1" applyBorder="1"/>
    <xf numFmtId="43" fontId="3" fillId="3" borderId="2" xfId="1" applyFont="1" applyFill="1" applyBorder="1"/>
    <xf numFmtId="43" fontId="3" fillId="3" borderId="5" xfId="1" applyFont="1" applyFill="1" applyBorder="1"/>
    <xf numFmtId="0" fontId="7" fillId="0" borderId="0" xfId="0" applyFont="1" applyBorder="1" applyAlignment="1">
      <alignment horizontal="center" vertical="center" wrapText="1"/>
    </xf>
    <xf numFmtId="43" fontId="14" fillId="0" borderId="0" xfId="1" applyFont="1" applyFill="1" applyBorder="1"/>
    <xf numFmtId="0" fontId="10" fillId="0" borderId="0" xfId="0" applyFont="1" applyBorder="1" applyAlignment="1">
      <alignment horizontal="center"/>
    </xf>
    <xf numFmtId="43" fontId="10" fillId="0" borderId="0" xfId="0" applyNumberFormat="1" applyFont="1" applyBorder="1" applyAlignment="1">
      <alignment horizontal="center"/>
    </xf>
    <xf numFmtId="0" fontId="13" fillId="0" borderId="0" xfId="0" applyFont="1"/>
    <xf numFmtId="0" fontId="15" fillId="0" borderId="0" xfId="0" applyFont="1"/>
    <xf numFmtId="43" fontId="15" fillId="0" borderId="0" xfId="1" applyFont="1"/>
    <xf numFmtId="43" fontId="15" fillId="0" borderId="0" xfId="0" applyNumberFormat="1" applyFont="1"/>
    <xf numFmtId="43" fontId="10" fillId="0" borderId="0" xfId="1" applyFont="1" applyFill="1" applyBorder="1"/>
    <xf numFmtId="43" fontId="0" fillId="0" borderId="0" xfId="1" applyFont="1"/>
    <xf numFmtId="43" fontId="4" fillId="3" borderId="2" xfId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43" fontId="3" fillId="3" borderId="0" xfId="1" applyFont="1" applyFill="1" applyBorder="1"/>
    <xf numFmtId="0" fontId="12" fillId="0" borderId="0" xfId="0" applyFont="1" applyBorder="1" applyAlignment="1">
      <alignment horizontal="left" vertical="center" wrapText="1"/>
    </xf>
    <xf numFmtId="0" fontId="17" fillId="0" borderId="0" xfId="0" applyFont="1"/>
    <xf numFmtId="43" fontId="17" fillId="0" borderId="0" xfId="0" applyNumberFormat="1" applyFont="1"/>
    <xf numFmtId="0" fontId="16" fillId="0" borderId="0" xfId="0" applyFont="1"/>
    <xf numFmtId="43" fontId="18" fillId="0" borderId="0" xfId="1" applyFont="1" applyBorder="1"/>
    <xf numFmtId="43" fontId="19" fillId="0" borderId="0" xfId="0" applyNumberFormat="1" applyFont="1" applyBorder="1" applyAlignment="1">
      <alignment horizontal="center"/>
    </xf>
    <xf numFmtId="43" fontId="18" fillId="0" borderId="0" xfId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43" fontId="19" fillId="0" borderId="0" xfId="1" applyFont="1" applyBorder="1"/>
    <xf numFmtId="0" fontId="19" fillId="3" borderId="0" xfId="0" applyFont="1" applyFill="1" applyBorder="1" applyAlignment="1">
      <alignment horizontal="left"/>
    </xf>
    <xf numFmtId="0" fontId="19" fillId="3" borderId="0" xfId="0" applyFont="1" applyFill="1" applyBorder="1" applyAlignment="1">
      <alignment horizontal="center"/>
    </xf>
    <xf numFmtId="43" fontId="19" fillId="3" borderId="0" xfId="1" applyFont="1" applyFill="1" applyBorder="1"/>
    <xf numFmtId="43" fontId="18" fillId="3" borderId="0" xfId="1" applyFont="1" applyFill="1" applyBorder="1"/>
    <xf numFmtId="43" fontId="13" fillId="0" borderId="0" xfId="1" applyFont="1"/>
    <xf numFmtId="0" fontId="20" fillId="0" borderId="0" xfId="0" applyFont="1"/>
    <xf numFmtId="0" fontId="21" fillId="0" borderId="0" xfId="0" applyFont="1"/>
    <xf numFmtId="0" fontId="17" fillId="3" borderId="0" xfId="0" applyFont="1" applyFill="1" applyBorder="1"/>
    <xf numFmtId="43" fontId="17" fillId="3" borderId="0" xfId="1" applyFont="1" applyFill="1" applyBorder="1"/>
    <xf numFmtId="0" fontId="16" fillId="3" borderId="0" xfId="0" applyFont="1" applyFill="1" applyBorder="1"/>
    <xf numFmtId="43" fontId="17" fillId="3" borderId="0" xfId="0" applyNumberFormat="1" applyFont="1" applyFill="1" applyBorder="1"/>
    <xf numFmtId="43" fontId="16" fillId="3" borderId="0" xfId="0" applyNumberFormat="1" applyFont="1" applyFill="1" applyBorder="1"/>
    <xf numFmtId="0" fontId="20" fillId="3" borderId="0" xfId="0" applyFont="1" applyFill="1" applyBorder="1"/>
    <xf numFmtId="0" fontId="22" fillId="3" borderId="0" xfId="0" applyFont="1" applyFill="1" applyBorder="1" applyAlignment="1">
      <alignment horizontal="center"/>
    </xf>
    <xf numFmtId="43" fontId="20" fillId="3" borderId="0" xfId="1" applyFont="1" applyFill="1" applyBorder="1"/>
    <xf numFmtId="0" fontId="20" fillId="3" borderId="0" xfId="0" applyFont="1" applyFill="1"/>
    <xf numFmtId="43" fontId="23" fillId="3" borderId="0" xfId="1" applyFont="1" applyFill="1" applyBorder="1"/>
    <xf numFmtId="0" fontId="24" fillId="3" borderId="0" xfId="0" applyFont="1" applyFill="1" applyBorder="1"/>
    <xf numFmtId="49" fontId="20" fillId="3" borderId="0" xfId="0" applyNumberFormat="1" applyFont="1" applyFill="1" applyBorder="1"/>
    <xf numFmtId="43" fontId="20" fillId="0" borderId="0" xfId="1" applyFont="1"/>
    <xf numFmtId="43" fontId="25" fillId="3" borderId="0" xfId="1" applyFont="1" applyFill="1" applyBorder="1"/>
    <xf numFmtId="0" fontId="20" fillId="0" borderId="0" xfId="0" applyFont="1" applyBorder="1"/>
    <xf numFmtId="43" fontId="20" fillId="0" borderId="0" xfId="1" applyFont="1" applyBorder="1"/>
    <xf numFmtId="43" fontId="20" fillId="3" borderId="0" xfId="0" applyNumberFormat="1" applyFont="1" applyFill="1" applyBorder="1"/>
    <xf numFmtId="43" fontId="20" fillId="0" borderId="0" xfId="0" applyNumberFormat="1" applyFont="1"/>
    <xf numFmtId="0" fontId="24" fillId="0" borderId="0" xfId="0" applyFont="1" applyAlignment="1">
      <alignment horizontal="center"/>
    </xf>
    <xf numFmtId="43" fontId="0" fillId="0" borderId="0" xfId="0" applyNumberFormat="1"/>
    <xf numFmtId="43" fontId="13" fillId="0" borderId="0" xfId="0" applyNumberFormat="1" applyFont="1"/>
    <xf numFmtId="43" fontId="13" fillId="3" borderId="0" xfId="1" applyFont="1" applyFill="1"/>
    <xf numFmtId="43" fontId="13" fillId="3" borderId="0" xfId="1" applyFont="1" applyFill="1" applyBorder="1"/>
    <xf numFmtId="43" fontId="13" fillId="4" borderId="0" xfId="0" applyNumberFormat="1" applyFont="1" applyFill="1"/>
    <xf numFmtId="0" fontId="13" fillId="0" borderId="0" xfId="0" applyFont="1" applyAlignment="1">
      <alignment horizontal="right"/>
    </xf>
    <xf numFmtId="43" fontId="11" fillId="3" borderId="2" xfId="1" applyFont="1" applyFill="1" applyBorder="1"/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Escritorio/PRESUPUESTO%20DIRECTORIO%20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gresos"/>
      <sheetName val="EGRESOS 2016"/>
      <sheetName val="FINANCIAMIENTO"/>
      <sheetName val="PRESUPUESTO GASTOS"/>
      <sheetName val="INGRESOS 2016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7"/>
  <sheetViews>
    <sheetView tabSelected="1" workbookViewId="0">
      <selection activeCell="B32" sqref="B32:B33"/>
    </sheetView>
  </sheetViews>
  <sheetFormatPr baseColWidth="10" defaultRowHeight="15"/>
  <cols>
    <col min="1" max="1" width="11.5703125" bestFit="1" customWidth="1"/>
    <col min="2" max="2" width="58.85546875" customWidth="1"/>
    <col min="3" max="3" width="16" customWidth="1"/>
    <col min="5" max="5" width="14.7109375" bestFit="1" customWidth="1"/>
  </cols>
  <sheetData>
    <row r="1" spans="1:6">
      <c r="A1" s="122" t="s">
        <v>119</v>
      </c>
      <c r="B1" s="122"/>
      <c r="C1" s="122"/>
      <c r="D1" s="122"/>
      <c r="E1" s="122"/>
      <c r="F1" s="122"/>
    </row>
    <row r="2" spans="1:6">
      <c r="A2" s="80"/>
      <c r="B2" s="80"/>
      <c r="C2" s="80"/>
      <c r="D2" s="80"/>
      <c r="E2" s="80"/>
      <c r="F2" s="80"/>
    </row>
    <row r="3" spans="1:6" ht="22.5">
      <c r="A3" s="29" t="s">
        <v>0</v>
      </c>
      <c r="B3" s="29" t="s">
        <v>1</v>
      </c>
      <c r="C3" s="28" t="s">
        <v>2</v>
      </c>
      <c r="D3" s="41"/>
      <c r="E3" s="41"/>
      <c r="F3" s="42"/>
    </row>
    <row r="4" spans="1:6" ht="18" customHeight="1">
      <c r="A4" s="2">
        <v>1</v>
      </c>
      <c r="B4" s="7" t="s">
        <v>3</v>
      </c>
      <c r="C4" s="20">
        <f>+C5+C8+C11+C14</f>
        <v>6699.83</v>
      </c>
      <c r="D4" s="31"/>
      <c r="E4" s="31"/>
      <c r="F4" s="31"/>
    </row>
    <row r="5" spans="1:6" ht="18" customHeight="1">
      <c r="A5" s="8">
        <v>11</v>
      </c>
      <c r="B5" s="9" t="s">
        <v>4</v>
      </c>
      <c r="C5" s="21">
        <f>+C6</f>
        <v>200</v>
      </c>
      <c r="D5" s="32"/>
      <c r="E5" s="32"/>
      <c r="F5" s="32"/>
    </row>
    <row r="6" spans="1:6" ht="18" customHeight="1">
      <c r="A6" s="10">
        <v>1104</v>
      </c>
      <c r="B6" s="11" t="s">
        <v>5</v>
      </c>
      <c r="C6" s="22">
        <f>+C7</f>
        <v>200</v>
      </c>
      <c r="D6" s="33"/>
      <c r="E6" s="33"/>
      <c r="F6" s="34"/>
    </row>
    <row r="7" spans="1:6" ht="18" customHeight="1">
      <c r="A7" s="12">
        <v>110402</v>
      </c>
      <c r="B7" s="11" t="s">
        <v>6</v>
      </c>
      <c r="C7" s="23">
        <v>200</v>
      </c>
      <c r="D7" s="35"/>
      <c r="E7" s="36"/>
      <c r="F7" s="34"/>
    </row>
    <row r="8" spans="1:6" ht="18" customHeight="1">
      <c r="A8" s="8">
        <v>14</v>
      </c>
      <c r="B8" s="4" t="s">
        <v>7</v>
      </c>
      <c r="C8" s="21">
        <f>+C9</f>
        <v>1000</v>
      </c>
      <c r="D8" s="32"/>
      <c r="E8" s="32"/>
      <c r="F8" s="37"/>
    </row>
    <row r="9" spans="1:6" ht="18" customHeight="1">
      <c r="A9" s="10">
        <v>1402</v>
      </c>
      <c r="B9" s="6" t="s">
        <v>8</v>
      </c>
      <c r="C9" s="22">
        <f>+C10</f>
        <v>1000</v>
      </c>
      <c r="D9" s="33"/>
      <c r="E9" s="33"/>
      <c r="F9" s="33"/>
    </row>
    <row r="10" spans="1:6" ht="18" customHeight="1">
      <c r="A10" s="10">
        <v>140204</v>
      </c>
      <c r="B10" s="47" t="s">
        <v>135</v>
      </c>
      <c r="C10" s="22">
        <v>1000</v>
      </c>
      <c r="D10" s="35"/>
      <c r="E10" s="36"/>
      <c r="F10" s="34"/>
    </row>
    <row r="11" spans="1:6" ht="18" customHeight="1">
      <c r="A11" s="13" t="s">
        <v>9</v>
      </c>
      <c r="B11" s="4" t="s">
        <v>10</v>
      </c>
      <c r="C11" s="21">
        <f>+C12</f>
        <v>499.83</v>
      </c>
      <c r="D11" s="32"/>
      <c r="E11" s="32"/>
      <c r="F11" s="37"/>
    </row>
    <row r="12" spans="1:6" ht="18" customHeight="1">
      <c r="A12" s="10">
        <v>1701</v>
      </c>
      <c r="B12" s="6" t="s">
        <v>11</v>
      </c>
      <c r="C12" s="22">
        <f>+C13</f>
        <v>499.83</v>
      </c>
      <c r="D12" s="35"/>
      <c r="E12" s="36"/>
      <c r="F12" s="34"/>
    </row>
    <row r="13" spans="1:6" ht="18" customHeight="1">
      <c r="A13" s="10">
        <v>170101</v>
      </c>
      <c r="B13" s="47" t="s">
        <v>136</v>
      </c>
      <c r="C13" s="22">
        <v>499.83</v>
      </c>
      <c r="D13" s="35"/>
      <c r="E13" s="36"/>
      <c r="F13" s="34"/>
    </row>
    <row r="14" spans="1:6" ht="18" customHeight="1">
      <c r="A14" s="14" t="s">
        <v>12</v>
      </c>
      <c r="B14" s="15" t="s">
        <v>13</v>
      </c>
      <c r="C14" s="21">
        <f>+C15+C17+C19</f>
        <v>5000</v>
      </c>
      <c r="D14" s="32"/>
      <c r="E14" s="36"/>
      <c r="F14" s="37"/>
    </row>
    <row r="15" spans="1:6" ht="18" customHeight="1">
      <c r="A15" s="8">
        <v>1901</v>
      </c>
      <c r="B15" s="4" t="s">
        <v>14</v>
      </c>
      <c r="C15" s="24">
        <f>+C16</f>
        <v>0</v>
      </c>
      <c r="D15" s="35"/>
      <c r="E15" s="36"/>
      <c r="F15" s="37"/>
    </row>
    <row r="16" spans="1:6" ht="18" customHeight="1">
      <c r="A16" s="10">
        <v>190101</v>
      </c>
      <c r="B16" s="6" t="s">
        <v>15</v>
      </c>
      <c r="C16" s="25">
        <v>0</v>
      </c>
      <c r="D16" s="35"/>
      <c r="E16" s="36"/>
      <c r="F16" s="34"/>
    </row>
    <row r="17" spans="1:6" ht="18" customHeight="1">
      <c r="A17" s="8">
        <v>1902</v>
      </c>
      <c r="B17" s="4" t="s">
        <v>16</v>
      </c>
      <c r="C17" s="24">
        <f>+C18</f>
        <v>1000</v>
      </c>
      <c r="D17" s="35"/>
      <c r="E17" s="36"/>
      <c r="F17" s="37"/>
    </row>
    <row r="18" spans="1:6" ht="18" customHeight="1">
      <c r="A18" s="10">
        <v>190201</v>
      </c>
      <c r="B18" s="6" t="s">
        <v>17</v>
      </c>
      <c r="C18" s="25">
        <v>1000</v>
      </c>
      <c r="D18" s="35"/>
      <c r="E18" s="36"/>
      <c r="F18" s="34"/>
    </row>
    <row r="19" spans="1:6" ht="18" customHeight="1">
      <c r="A19" s="13" t="s">
        <v>18</v>
      </c>
      <c r="B19" s="4" t="s">
        <v>19</v>
      </c>
      <c r="C19" s="26">
        <f>+C20</f>
        <v>4000</v>
      </c>
      <c r="D19" s="38"/>
      <c r="E19" s="36"/>
      <c r="F19" s="37"/>
    </row>
    <row r="20" spans="1:6" ht="18" customHeight="1">
      <c r="A20" s="5">
        <v>190499</v>
      </c>
      <c r="B20" s="16" t="s">
        <v>134</v>
      </c>
      <c r="C20" s="25">
        <v>4000</v>
      </c>
      <c r="D20" s="35"/>
      <c r="E20" s="36"/>
      <c r="F20" s="34"/>
    </row>
    <row r="21" spans="1:6" ht="18" customHeight="1">
      <c r="A21" s="2">
        <v>2</v>
      </c>
      <c r="B21" s="1" t="s">
        <v>20</v>
      </c>
      <c r="C21" s="27">
        <f>+C22</f>
        <v>603820</v>
      </c>
      <c r="D21" s="39"/>
      <c r="E21" s="39"/>
      <c r="F21" s="37"/>
    </row>
    <row r="22" spans="1:6" ht="18" customHeight="1">
      <c r="A22" s="8">
        <v>28</v>
      </c>
      <c r="B22" s="4" t="s">
        <v>21</v>
      </c>
      <c r="C22" s="21">
        <f>+C23+C25+C28</f>
        <v>603820</v>
      </c>
      <c r="D22" s="32"/>
      <c r="E22" s="67"/>
      <c r="F22" s="37"/>
    </row>
    <row r="23" spans="1:6" ht="18" customHeight="1">
      <c r="A23" s="3">
        <v>2801</v>
      </c>
      <c r="B23" s="15" t="s">
        <v>22</v>
      </c>
      <c r="C23" s="21">
        <f>SUM(C24:C24)</f>
        <v>510000</v>
      </c>
      <c r="D23" s="32"/>
      <c r="E23" s="67"/>
      <c r="F23" s="37"/>
    </row>
    <row r="24" spans="1:6" ht="18" customHeight="1">
      <c r="A24" s="10">
        <v>280104</v>
      </c>
      <c r="B24" s="47" t="s">
        <v>172</v>
      </c>
      <c r="C24" s="22">
        <v>510000</v>
      </c>
      <c r="D24" s="36"/>
      <c r="E24" s="74"/>
      <c r="F24" s="34"/>
    </row>
    <row r="25" spans="1:6" ht="18" customHeight="1">
      <c r="A25" s="8">
        <v>2802</v>
      </c>
      <c r="B25" s="4" t="s">
        <v>23</v>
      </c>
      <c r="C25" s="21">
        <f>SUM(C26:C27)</f>
        <v>50000</v>
      </c>
      <c r="D25" s="36"/>
      <c r="E25" s="68"/>
      <c r="F25" s="37"/>
    </row>
    <row r="26" spans="1:6" ht="18" customHeight="1">
      <c r="A26" s="10">
        <v>280203</v>
      </c>
      <c r="B26" s="47" t="s">
        <v>160</v>
      </c>
      <c r="C26" s="22">
        <v>50000</v>
      </c>
      <c r="D26" s="36"/>
      <c r="E26" s="74"/>
      <c r="F26" s="34"/>
    </row>
    <row r="27" spans="1:6" ht="18" customHeight="1">
      <c r="A27" s="10">
        <v>280204</v>
      </c>
      <c r="B27" s="47" t="s">
        <v>137</v>
      </c>
      <c r="C27" s="22">
        <v>0</v>
      </c>
      <c r="D27" s="36"/>
      <c r="E27" s="68"/>
      <c r="F27" s="34"/>
    </row>
    <row r="28" spans="1:6" ht="18" customHeight="1">
      <c r="A28" s="8">
        <v>2803</v>
      </c>
      <c r="B28" s="4" t="s">
        <v>24</v>
      </c>
      <c r="C28" s="26">
        <f>+C29</f>
        <v>43820</v>
      </c>
      <c r="D28" s="36"/>
      <c r="E28" s="69"/>
      <c r="F28" s="37"/>
    </row>
    <row r="29" spans="1:6" ht="18" customHeight="1">
      <c r="A29" s="10">
        <v>280301</v>
      </c>
      <c r="B29" s="47" t="s">
        <v>133</v>
      </c>
      <c r="C29" s="22">
        <v>43820</v>
      </c>
      <c r="D29" s="36"/>
      <c r="E29" s="36"/>
      <c r="F29" s="34"/>
    </row>
    <row r="30" spans="1:6" ht="18" customHeight="1">
      <c r="A30" s="17" t="s">
        <v>25</v>
      </c>
      <c r="B30" s="1" t="s">
        <v>26</v>
      </c>
      <c r="C30" s="20">
        <f>+C34+C37</f>
        <v>227816.68</v>
      </c>
      <c r="D30" s="31"/>
      <c r="E30" s="31"/>
      <c r="F30" s="37"/>
    </row>
    <row r="31" spans="1:6" ht="18" customHeight="1">
      <c r="A31" s="2">
        <v>36</v>
      </c>
      <c r="B31" s="43" t="s">
        <v>170</v>
      </c>
      <c r="C31" s="20">
        <f>+C32</f>
        <v>200000</v>
      </c>
      <c r="D31" s="31"/>
      <c r="E31" s="31"/>
      <c r="F31" s="37"/>
    </row>
    <row r="32" spans="1:6" ht="18" customHeight="1">
      <c r="A32" s="2">
        <v>3602</v>
      </c>
      <c r="B32" s="43" t="s">
        <v>171</v>
      </c>
      <c r="C32" s="20">
        <f>+C33</f>
        <v>200000</v>
      </c>
      <c r="D32" s="31"/>
      <c r="E32" s="31"/>
      <c r="F32" s="37"/>
    </row>
    <row r="33" spans="1:7" ht="18" customHeight="1">
      <c r="A33" s="2">
        <v>360201</v>
      </c>
      <c r="B33" s="44" t="s">
        <v>173</v>
      </c>
      <c r="C33" s="121">
        <v>200000</v>
      </c>
      <c r="D33" s="31"/>
      <c r="E33" s="31"/>
      <c r="F33" s="37"/>
    </row>
    <row r="34" spans="1:7" ht="18" customHeight="1">
      <c r="A34" s="14" t="s">
        <v>27</v>
      </c>
      <c r="B34" s="15" t="s">
        <v>28</v>
      </c>
      <c r="C34" s="24">
        <f>+C35</f>
        <v>162786.19</v>
      </c>
      <c r="D34" s="40"/>
      <c r="E34" s="40"/>
      <c r="F34" s="37"/>
    </row>
    <row r="35" spans="1:7" ht="18" customHeight="1">
      <c r="A35" s="14" t="s">
        <v>29</v>
      </c>
      <c r="B35" s="15" t="s">
        <v>30</v>
      </c>
      <c r="C35" s="24">
        <f>+C36</f>
        <v>162786.19</v>
      </c>
      <c r="D35" s="84"/>
      <c r="E35" s="84">
        <v>20276.89</v>
      </c>
      <c r="F35" s="84" t="s">
        <v>125</v>
      </c>
      <c r="G35" s="81"/>
    </row>
    <row r="36" spans="1:7" ht="18" customHeight="1">
      <c r="A36" s="5">
        <v>370103</v>
      </c>
      <c r="B36" s="16" t="s">
        <v>161</v>
      </c>
      <c r="C36" s="25">
        <f>SUM(E35:E36)</f>
        <v>162786.19</v>
      </c>
      <c r="D36" s="85"/>
      <c r="E36" s="86">
        <v>142509.29999999999</v>
      </c>
      <c r="F36" s="84" t="s">
        <v>123</v>
      </c>
      <c r="G36" s="81"/>
    </row>
    <row r="37" spans="1:7" ht="18" customHeight="1">
      <c r="A37" s="3">
        <v>38</v>
      </c>
      <c r="B37" s="15" t="s">
        <v>31</v>
      </c>
      <c r="C37" s="24">
        <f>+C38</f>
        <v>65030.49</v>
      </c>
      <c r="D37" s="87"/>
      <c r="E37" s="87"/>
      <c r="F37" s="88"/>
      <c r="G37" s="81"/>
    </row>
    <row r="38" spans="1:7" ht="18" customHeight="1">
      <c r="A38" s="3">
        <v>38.01</v>
      </c>
      <c r="B38" s="16" t="s">
        <v>31</v>
      </c>
      <c r="C38" s="25">
        <f>+C39</f>
        <v>65030.49</v>
      </c>
      <c r="D38" s="87"/>
      <c r="E38" s="87"/>
      <c r="F38" s="88"/>
      <c r="G38" s="81"/>
    </row>
    <row r="39" spans="1:7" ht="18" customHeight="1">
      <c r="A39" s="5">
        <v>380101</v>
      </c>
      <c r="B39" s="16" t="s">
        <v>138</v>
      </c>
      <c r="C39" s="25">
        <v>65030.49</v>
      </c>
      <c r="D39" s="89" t="s">
        <v>124</v>
      </c>
      <c r="E39" s="90"/>
      <c r="F39" s="91"/>
      <c r="G39" s="81"/>
    </row>
    <row r="40" spans="1:7" ht="27.75" customHeight="1" thickBot="1">
      <c r="A40" s="18"/>
      <c r="B40" s="30" t="s">
        <v>32</v>
      </c>
      <c r="C40" s="19">
        <f>+C30+C21+C4</f>
        <v>838336.50999999989</v>
      </c>
      <c r="D40" s="92"/>
      <c r="E40" s="92"/>
      <c r="F40" s="92"/>
      <c r="G40" s="81"/>
    </row>
    <row r="42" spans="1:7">
      <c r="C42" s="115"/>
    </row>
    <row r="54" spans="2:3">
      <c r="B54" s="71"/>
      <c r="C54" s="72"/>
    </row>
    <row r="55" spans="2:3">
      <c r="B55" s="71"/>
      <c r="C55" s="72"/>
    </row>
    <row r="56" spans="2:3">
      <c r="B56" s="70"/>
      <c r="C56" s="72"/>
    </row>
    <row r="57" spans="2:3">
      <c r="B57" s="71"/>
      <c r="C57" s="73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8"/>
  <sheetViews>
    <sheetView topLeftCell="A46" workbookViewId="0">
      <selection activeCell="I120" sqref="I120"/>
    </sheetView>
  </sheetViews>
  <sheetFormatPr baseColWidth="10" defaultRowHeight="15"/>
  <cols>
    <col min="1" max="1" width="8.140625" customWidth="1"/>
    <col min="2" max="2" width="62.140625" customWidth="1"/>
    <col min="3" max="3" width="16.7109375" customWidth="1"/>
    <col min="4" max="4" width="13.5703125" customWidth="1"/>
    <col min="5" max="5" width="0.42578125" hidden="1" customWidth="1"/>
    <col min="6" max="6" width="0.140625" hidden="1" customWidth="1"/>
    <col min="7" max="7" width="26.5703125" hidden="1" customWidth="1"/>
    <col min="8" max="8" width="19.140625" hidden="1" customWidth="1"/>
    <col min="10" max="10" width="14.5703125" customWidth="1"/>
    <col min="11" max="11" width="16.42578125" customWidth="1"/>
  </cols>
  <sheetData>
    <row r="1" spans="1:13">
      <c r="A1" s="123" t="s">
        <v>118</v>
      </c>
      <c r="B1" s="123"/>
      <c r="C1" s="123"/>
      <c r="H1" s="94"/>
      <c r="I1" s="94"/>
      <c r="J1" s="94"/>
      <c r="K1" s="94"/>
      <c r="L1" s="94"/>
    </row>
    <row r="2" spans="1:13" ht="10.5" customHeight="1">
      <c r="A2" s="66"/>
      <c r="B2" s="66"/>
      <c r="C2" s="66"/>
      <c r="D2" s="81"/>
      <c r="E2" s="81"/>
      <c r="F2" s="81"/>
      <c r="G2" s="81"/>
      <c r="H2" s="94"/>
      <c r="I2" s="94"/>
      <c r="J2" s="94"/>
      <c r="K2" s="94"/>
      <c r="L2" s="94"/>
    </row>
    <row r="3" spans="1:13" ht="22.5" customHeight="1">
      <c r="A3" s="56" t="s">
        <v>0</v>
      </c>
      <c r="B3" s="56" t="s">
        <v>1</v>
      </c>
      <c r="C3" s="62" t="s">
        <v>33</v>
      </c>
      <c r="D3" s="114"/>
      <c r="E3" s="101"/>
      <c r="F3" s="102" t="s">
        <v>130</v>
      </c>
      <c r="G3" s="101"/>
      <c r="H3" s="94"/>
      <c r="I3" s="94"/>
      <c r="J3" s="94"/>
      <c r="K3" s="94"/>
      <c r="L3" s="94"/>
      <c r="M3" s="94"/>
    </row>
    <row r="4" spans="1:13">
      <c r="A4" s="57">
        <v>7</v>
      </c>
      <c r="B4" s="43" t="s">
        <v>34</v>
      </c>
      <c r="C4" s="54">
        <f>+C5+C27+C83+C100</f>
        <v>854898.0199999999</v>
      </c>
      <c r="D4" s="94"/>
      <c r="E4" s="101"/>
      <c r="F4" s="103"/>
      <c r="G4" s="101"/>
      <c r="H4" s="94"/>
      <c r="I4" s="94"/>
      <c r="J4" s="94"/>
      <c r="K4" s="94"/>
      <c r="L4" s="94"/>
      <c r="M4" s="94"/>
    </row>
    <row r="5" spans="1:13">
      <c r="A5" s="57">
        <v>71</v>
      </c>
      <c r="B5" s="43" t="s">
        <v>35</v>
      </c>
      <c r="C5" s="54">
        <f>+C6+C9+C12+C19+C22+C25</f>
        <v>285849</v>
      </c>
      <c r="D5" s="94"/>
      <c r="E5" s="101"/>
      <c r="F5" s="101"/>
      <c r="G5" s="101"/>
      <c r="H5" s="94"/>
      <c r="I5" s="94"/>
      <c r="J5" s="94"/>
      <c r="K5" s="94"/>
      <c r="L5" s="94"/>
      <c r="M5" s="94"/>
    </row>
    <row r="6" spans="1:13">
      <c r="A6" s="57">
        <v>7101</v>
      </c>
      <c r="B6" s="43" t="s">
        <v>36</v>
      </c>
      <c r="C6" s="54">
        <f>SUM(C7:C8)</f>
        <v>146669</v>
      </c>
      <c r="D6" s="94"/>
      <c r="E6" s="101"/>
      <c r="F6" s="103"/>
      <c r="G6" s="101"/>
      <c r="H6" s="94"/>
      <c r="I6" s="94"/>
      <c r="J6" s="94"/>
      <c r="K6" s="94"/>
      <c r="L6" s="94"/>
      <c r="M6" s="94"/>
    </row>
    <row r="7" spans="1:13">
      <c r="A7" s="59">
        <v>710105</v>
      </c>
      <c r="B7" s="44" t="s">
        <v>140</v>
      </c>
      <c r="C7" s="55">
        <v>133997</v>
      </c>
      <c r="D7" s="104"/>
      <c r="E7" s="101"/>
      <c r="F7" s="103">
        <v>187632</v>
      </c>
      <c r="G7" s="101" t="s">
        <v>126</v>
      </c>
      <c r="H7" s="94"/>
      <c r="I7" s="94"/>
      <c r="J7" s="94"/>
      <c r="K7" s="94"/>
      <c r="L7" s="94"/>
      <c r="M7" s="94"/>
    </row>
    <row r="8" spans="1:13">
      <c r="A8" s="59">
        <v>710106</v>
      </c>
      <c r="B8" s="44" t="s">
        <v>141</v>
      </c>
      <c r="C8" s="55">
        <v>12672</v>
      </c>
      <c r="D8" s="94"/>
      <c r="E8" s="101"/>
      <c r="F8" s="103"/>
      <c r="G8" s="101"/>
      <c r="H8" s="94"/>
      <c r="I8" s="94"/>
      <c r="J8" s="94"/>
      <c r="K8" s="94"/>
      <c r="L8" s="94"/>
      <c r="M8" s="94"/>
    </row>
    <row r="9" spans="1:13">
      <c r="A9" s="57">
        <v>7102</v>
      </c>
      <c r="B9" s="43" t="s">
        <v>37</v>
      </c>
      <c r="C9" s="54">
        <f>SUM(C10:C11)</f>
        <v>22892</v>
      </c>
      <c r="D9" s="94"/>
      <c r="E9" s="101"/>
      <c r="F9" s="103"/>
      <c r="G9" s="101"/>
      <c r="H9" s="94"/>
      <c r="I9" s="94"/>
      <c r="J9" s="94"/>
      <c r="K9" s="94"/>
      <c r="L9" s="94"/>
      <c r="M9" s="94"/>
    </row>
    <row r="10" spans="1:13">
      <c r="A10" s="59">
        <v>710203</v>
      </c>
      <c r="B10" s="44" t="s">
        <v>38</v>
      </c>
      <c r="C10" s="64">
        <v>18134</v>
      </c>
      <c r="D10" s="94"/>
      <c r="E10" s="101"/>
      <c r="F10" s="103"/>
      <c r="G10" s="101"/>
      <c r="H10" s="94"/>
      <c r="I10" s="94"/>
      <c r="J10" s="94"/>
      <c r="K10" s="94"/>
      <c r="L10" s="94"/>
      <c r="M10" s="94"/>
    </row>
    <row r="11" spans="1:13">
      <c r="A11" s="59">
        <v>710204</v>
      </c>
      <c r="B11" s="44" t="s">
        <v>39</v>
      </c>
      <c r="C11" s="64">
        <v>4758</v>
      </c>
      <c r="D11" s="94"/>
      <c r="E11" s="101"/>
      <c r="F11" s="103"/>
      <c r="G11" s="101"/>
      <c r="H11" s="94"/>
      <c r="I11" s="94"/>
      <c r="J11" s="94"/>
      <c r="K11" s="94"/>
      <c r="L11" s="94"/>
      <c r="M11" s="94"/>
    </row>
    <row r="12" spans="1:13">
      <c r="A12" s="57">
        <v>7105</v>
      </c>
      <c r="B12" s="43" t="s">
        <v>40</v>
      </c>
      <c r="C12" s="58">
        <f>SUM(C13:C18)</f>
        <v>74844</v>
      </c>
      <c r="D12" s="94"/>
      <c r="E12" s="101"/>
      <c r="F12" s="103"/>
      <c r="G12" s="101"/>
      <c r="H12" s="94"/>
      <c r="I12" s="94"/>
      <c r="J12" s="94"/>
      <c r="K12" s="94"/>
      <c r="L12" s="94"/>
      <c r="M12" s="94"/>
    </row>
    <row r="13" spans="1:13">
      <c r="A13" s="59">
        <v>710506</v>
      </c>
      <c r="B13" s="44" t="s">
        <v>41</v>
      </c>
      <c r="C13" s="65">
        <v>0</v>
      </c>
      <c r="D13" s="94"/>
      <c r="E13" s="101"/>
      <c r="F13" s="103"/>
      <c r="G13" s="101"/>
      <c r="H13" s="94"/>
      <c r="I13" s="94"/>
      <c r="J13" s="94"/>
      <c r="K13" s="94"/>
      <c r="L13" s="94"/>
      <c r="M13" s="94"/>
    </row>
    <row r="14" spans="1:13">
      <c r="A14" s="59">
        <v>710507</v>
      </c>
      <c r="B14" s="44" t="s">
        <v>42</v>
      </c>
      <c r="C14" s="64">
        <v>0</v>
      </c>
      <c r="D14" s="94"/>
      <c r="E14" s="101"/>
      <c r="F14" s="103">
        <f>+C14</f>
        <v>0</v>
      </c>
      <c r="G14" s="101"/>
      <c r="H14" s="94"/>
      <c r="I14" s="94"/>
      <c r="J14" s="94"/>
      <c r="K14" s="94"/>
      <c r="L14" s="94"/>
      <c r="M14" s="94"/>
    </row>
    <row r="15" spans="1:13">
      <c r="A15" s="59">
        <v>710509</v>
      </c>
      <c r="B15" s="44" t="s">
        <v>142</v>
      </c>
      <c r="C15" s="64">
        <v>1500</v>
      </c>
      <c r="D15" s="94"/>
      <c r="E15" s="101"/>
      <c r="F15" s="103">
        <v>1500</v>
      </c>
      <c r="G15" s="101"/>
      <c r="H15" s="94"/>
      <c r="I15" s="94"/>
      <c r="J15" s="94"/>
      <c r="K15" s="94"/>
      <c r="L15" s="94"/>
      <c r="M15" s="94"/>
    </row>
    <row r="16" spans="1:13">
      <c r="A16" s="59">
        <v>710510</v>
      </c>
      <c r="B16" s="45" t="s">
        <v>143</v>
      </c>
      <c r="C16" s="64">
        <v>70944</v>
      </c>
      <c r="E16" s="105"/>
      <c r="F16" s="103"/>
      <c r="G16" s="101"/>
      <c r="H16" s="94"/>
      <c r="I16" s="94"/>
      <c r="J16" s="94"/>
      <c r="K16" s="94"/>
      <c r="L16" s="94"/>
      <c r="M16" s="94"/>
    </row>
    <row r="17" spans="1:13">
      <c r="A17" s="59">
        <v>710512</v>
      </c>
      <c r="B17" s="45" t="s">
        <v>144</v>
      </c>
      <c r="C17" s="64">
        <v>1200</v>
      </c>
      <c r="D17" s="94"/>
      <c r="E17" s="101"/>
      <c r="F17" s="103">
        <v>1600</v>
      </c>
      <c r="G17" s="101"/>
      <c r="H17" s="94"/>
      <c r="I17" s="94"/>
      <c r="J17" s="94"/>
      <c r="K17" s="94"/>
      <c r="L17" s="94"/>
      <c r="M17" s="94"/>
    </row>
    <row r="18" spans="1:13">
      <c r="A18" s="59">
        <v>710513</v>
      </c>
      <c r="B18" s="45" t="s">
        <v>145</v>
      </c>
      <c r="C18" s="64">
        <v>1200</v>
      </c>
      <c r="D18" s="94"/>
      <c r="E18" s="101"/>
      <c r="F18" s="103">
        <v>1600</v>
      </c>
      <c r="G18" s="101"/>
      <c r="H18" s="94"/>
      <c r="I18" s="94"/>
      <c r="J18" s="94"/>
      <c r="K18" s="94"/>
      <c r="L18" s="94"/>
      <c r="M18" s="94"/>
    </row>
    <row r="19" spans="1:13">
      <c r="A19" s="57">
        <v>7106</v>
      </c>
      <c r="B19" s="43" t="s">
        <v>43</v>
      </c>
      <c r="C19" s="58">
        <f>SUM(C20:C21)</f>
        <v>39444</v>
      </c>
      <c r="D19" s="94"/>
      <c r="E19" s="101"/>
      <c r="F19" s="103"/>
      <c r="G19" s="101"/>
      <c r="H19" s="94"/>
      <c r="I19" s="94"/>
      <c r="J19" s="94"/>
      <c r="K19" s="94"/>
      <c r="L19" s="94"/>
      <c r="M19" s="94"/>
    </row>
    <row r="20" spans="1:13">
      <c r="A20" s="59">
        <v>710601</v>
      </c>
      <c r="B20" s="44" t="s">
        <v>44</v>
      </c>
      <c r="C20" s="64">
        <v>21317</v>
      </c>
      <c r="D20" s="94"/>
      <c r="E20" s="101"/>
      <c r="F20" s="103"/>
      <c r="G20" s="101"/>
      <c r="H20" s="94"/>
      <c r="I20" s="94"/>
      <c r="J20" s="94"/>
      <c r="K20" s="94"/>
      <c r="L20" s="94"/>
      <c r="M20" s="94"/>
    </row>
    <row r="21" spans="1:13">
      <c r="A21" s="59">
        <v>710602</v>
      </c>
      <c r="B21" s="44" t="s">
        <v>45</v>
      </c>
      <c r="C21" s="64">
        <v>18127</v>
      </c>
      <c r="D21" s="94"/>
      <c r="E21" s="101"/>
      <c r="F21" s="103"/>
      <c r="G21" s="101"/>
      <c r="H21" s="94"/>
      <c r="I21" s="94"/>
      <c r="J21" s="94"/>
      <c r="K21" s="94"/>
      <c r="L21" s="94"/>
      <c r="M21" s="94"/>
    </row>
    <row r="22" spans="1:13">
      <c r="A22" s="57">
        <v>71.069999999999993</v>
      </c>
      <c r="B22" s="43" t="s">
        <v>46</v>
      </c>
      <c r="C22" s="58">
        <f>SUM(C23:C24)</f>
        <v>2000</v>
      </c>
      <c r="D22" s="94"/>
      <c r="E22" s="101"/>
      <c r="F22" s="103"/>
      <c r="G22" s="101"/>
      <c r="H22" s="94"/>
      <c r="I22" s="94"/>
      <c r="J22" s="94"/>
      <c r="K22" s="94"/>
      <c r="L22" s="94"/>
      <c r="M22" s="94"/>
    </row>
    <row r="23" spans="1:13">
      <c r="A23" s="59">
        <v>710706</v>
      </c>
      <c r="B23" s="44" t="s">
        <v>47</v>
      </c>
      <c r="C23" s="64">
        <v>0</v>
      </c>
      <c r="D23" s="94"/>
      <c r="E23" s="101"/>
      <c r="F23" s="103"/>
      <c r="G23" s="101"/>
      <c r="H23" s="94"/>
      <c r="I23" s="94"/>
      <c r="J23" s="94"/>
      <c r="K23" s="94"/>
      <c r="L23" s="94"/>
      <c r="M23" s="94"/>
    </row>
    <row r="24" spans="1:13">
      <c r="A24" s="59">
        <v>710707</v>
      </c>
      <c r="B24" s="44" t="s">
        <v>48</v>
      </c>
      <c r="C24" s="64">
        <v>2000</v>
      </c>
      <c r="D24" s="94"/>
      <c r="E24" s="101"/>
      <c r="F24" s="103">
        <v>4000</v>
      </c>
      <c r="G24" s="101"/>
      <c r="H24" s="94"/>
      <c r="I24" s="94"/>
      <c r="J24" s="94"/>
      <c r="K24" s="94"/>
      <c r="L24" s="94"/>
      <c r="M24" s="94"/>
    </row>
    <row r="25" spans="1:13">
      <c r="A25" s="57">
        <v>7199</v>
      </c>
      <c r="B25" s="43" t="s">
        <v>49</v>
      </c>
      <c r="C25" s="58">
        <f>+C26</f>
        <v>0</v>
      </c>
      <c r="D25" s="94"/>
      <c r="E25" s="101"/>
      <c r="F25" s="103"/>
      <c r="G25" s="101"/>
      <c r="H25" s="94"/>
      <c r="I25" s="94"/>
      <c r="J25" s="94"/>
      <c r="K25" s="94"/>
      <c r="L25" s="94"/>
      <c r="M25" s="94"/>
    </row>
    <row r="26" spans="1:13">
      <c r="A26" s="59">
        <v>719901</v>
      </c>
      <c r="B26" s="44" t="s">
        <v>146</v>
      </c>
      <c r="C26" s="64">
        <v>0</v>
      </c>
      <c r="D26" s="94"/>
      <c r="E26" s="101"/>
      <c r="F26" s="103"/>
      <c r="G26" s="101"/>
      <c r="H26" s="94"/>
      <c r="I26" s="94"/>
      <c r="J26" s="94"/>
      <c r="K26" s="94"/>
      <c r="L26" s="94"/>
      <c r="M26" s="94"/>
    </row>
    <row r="27" spans="1:13">
      <c r="A27" s="57">
        <v>73</v>
      </c>
      <c r="B27" s="43" t="s">
        <v>50</v>
      </c>
      <c r="C27" s="58">
        <f>+C28+C33+C44+C53+C58+C62+C68+C72</f>
        <v>519509.44</v>
      </c>
      <c r="D27" s="94"/>
      <c r="E27" s="101"/>
      <c r="F27" s="103"/>
      <c r="G27" s="101"/>
      <c r="H27" s="94"/>
      <c r="I27" s="94"/>
      <c r="J27" s="94"/>
      <c r="K27" s="94"/>
      <c r="L27" s="94"/>
      <c r="M27" s="94"/>
    </row>
    <row r="28" spans="1:13">
      <c r="A28" s="60">
        <v>7301</v>
      </c>
      <c r="B28" s="46" t="s">
        <v>51</v>
      </c>
      <c r="C28" s="58">
        <f>SUM(C29:C32)</f>
        <v>17995.29</v>
      </c>
      <c r="D28" s="94"/>
      <c r="E28" s="101"/>
      <c r="F28" s="103">
        <f>+C28</f>
        <v>17995.29</v>
      </c>
      <c r="G28" s="101"/>
      <c r="H28" s="94"/>
      <c r="I28" s="94"/>
      <c r="J28" s="94"/>
      <c r="K28" s="94"/>
      <c r="L28" s="94"/>
      <c r="M28" s="94"/>
    </row>
    <row r="29" spans="1:13" ht="14.25" customHeight="1">
      <c r="A29" s="50">
        <v>730101</v>
      </c>
      <c r="B29" s="47" t="s">
        <v>147</v>
      </c>
      <c r="C29" s="64">
        <v>300</v>
      </c>
      <c r="D29" s="94"/>
      <c r="E29" s="101"/>
      <c r="F29" s="103"/>
      <c r="G29" s="101"/>
      <c r="H29" s="94"/>
      <c r="I29" s="94"/>
      <c r="J29" s="94"/>
      <c r="K29" s="94"/>
      <c r="L29" s="94"/>
      <c r="M29" s="94"/>
    </row>
    <row r="30" spans="1:13">
      <c r="A30" s="50">
        <v>730104</v>
      </c>
      <c r="B30" s="47" t="s">
        <v>52</v>
      </c>
      <c r="C30" s="64">
        <v>2400</v>
      </c>
      <c r="D30" s="94"/>
      <c r="E30" s="101"/>
      <c r="F30" s="103"/>
      <c r="G30" s="101"/>
      <c r="H30" s="94"/>
      <c r="I30" s="94"/>
      <c r="J30" s="94"/>
      <c r="K30" s="94"/>
      <c r="L30" s="94"/>
      <c r="M30" s="94"/>
    </row>
    <row r="31" spans="1:13">
      <c r="A31" s="50">
        <v>730105</v>
      </c>
      <c r="B31" s="47" t="s">
        <v>148</v>
      </c>
      <c r="C31" s="64">
        <v>9295.2900000000009</v>
      </c>
      <c r="D31" s="94"/>
      <c r="E31" s="101"/>
      <c r="F31" s="103"/>
      <c r="G31" s="101"/>
      <c r="H31" s="94"/>
      <c r="I31" s="94"/>
      <c r="J31" s="94"/>
      <c r="K31" s="94"/>
      <c r="L31" s="94"/>
      <c r="M31" s="94"/>
    </row>
    <row r="32" spans="1:13">
      <c r="A32" s="50">
        <v>730106</v>
      </c>
      <c r="B32" s="47" t="s">
        <v>53</v>
      </c>
      <c r="C32" s="64">
        <v>6000</v>
      </c>
      <c r="E32" s="101"/>
      <c r="F32" s="103"/>
      <c r="G32" s="101"/>
      <c r="H32" s="94"/>
      <c r="I32" s="94"/>
      <c r="J32" s="94"/>
      <c r="K32" s="94"/>
      <c r="L32" s="94"/>
      <c r="M32" s="94"/>
    </row>
    <row r="33" spans="1:13">
      <c r="A33" s="60">
        <v>7302</v>
      </c>
      <c r="B33" s="46" t="s">
        <v>54</v>
      </c>
      <c r="C33" s="58">
        <f>SUM(C34:C43)</f>
        <v>221074</v>
      </c>
      <c r="D33" s="94"/>
      <c r="E33" s="106" t="s">
        <v>129</v>
      </c>
      <c r="F33" s="103"/>
      <c r="G33" s="101"/>
      <c r="H33" s="94"/>
      <c r="I33" s="94"/>
      <c r="J33" s="94"/>
      <c r="K33" s="94"/>
      <c r="L33" s="94"/>
      <c r="M33" s="94"/>
    </row>
    <row r="34" spans="1:13">
      <c r="A34" s="50">
        <v>730201</v>
      </c>
      <c r="B34" s="47" t="s">
        <v>55</v>
      </c>
      <c r="C34" s="64">
        <v>5500</v>
      </c>
      <c r="D34" s="94"/>
      <c r="E34" s="101"/>
      <c r="F34" s="103">
        <v>2000</v>
      </c>
      <c r="G34" s="101"/>
      <c r="H34" s="94"/>
      <c r="I34" s="94"/>
      <c r="J34" s="94"/>
      <c r="K34" s="94"/>
      <c r="L34" s="94"/>
      <c r="M34" s="94"/>
    </row>
    <row r="35" spans="1:13">
      <c r="A35" s="50">
        <v>730202</v>
      </c>
      <c r="B35" s="47" t="s">
        <v>56</v>
      </c>
      <c r="C35" s="64">
        <v>42000</v>
      </c>
      <c r="D35" s="94"/>
      <c r="E35" s="101"/>
      <c r="F35" s="103"/>
      <c r="G35" s="101"/>
      <c r="H35" s="94"/>
      <c r="I35" s="94"/>
      <c r="J35" s="94"/>
      <c r="K35" s="94"/>
      <c r="L35" s="94"/>
      <c r="M35" s="94"/>
    </row>
    <row r="36" spans="1:13">
      <c r="A36" s="50">
        <v>730203</v>
      </c>
      <c r="B36" s="48" t="s">
        <v>122</v>
      </c>
      <c r="C36" s="64">
        <v>100</v>
      </c>
      <c r="D36" s="94"/>
      <c r="E36" s="101"/>
      <c r="F36" s="103"/>
      <c r="G36" s="101"/>
      <c r="H36" s="94"/>
      <c r="I36" s="70" t="s">
        <v>165</v>
      </c>
      <c r="J36" s="120" t="s">
        <v>167</v>
      </c>
      <c r="K36" s="94"/>
      <c r="L36" s="94"/>
      <c r="M36" s="94"/>
    </row>
    <row r="37" spans="1:13">
      <c r="A37" s="50">
        <v>730204</v>
      </c>
      <c r="B37" s="47" t="s">
        <v>57</v>
      </c>
      <c r="C37" s="76">
        <v>55371</v>
      </c>
      <c r="D37" s="94"/>
      <c r="E37" s="103">
        <v>15336</v>
      </c>
      <c r="F37" s="101"/>
      <c r="G37" s="101"/>
      <c r="H37" s="94"/>
      <c r="I37" s="108">
        <v>7371</v>
      </c>
      <c r="J37" s="120">
        <v>5000</v>
      </c>
      <c r="K37" s="94"/>
      <c r="L37" s="94"/>
      <c r="M37" s="94"/>
    </row>
    <row r="38" spans="1:13">
      <c r="A38" s="50">
        <v>730205</v>
      </c>
      <c r="B38" s="47" t="s">
        <v>150</v>
      </c>
      <c r="C38" s="76">
        <v>20500</v>
      </c>
      <c r="D38" s="94"/>
      <c r="E38" s="103"/>
      <c r="F38" s="101"/>
      <c r="G38" s="101"/>
      <c r="H38" s="94"/>
      <c r="I38" s="94"/>
      <c r="J38" s="94"/>
      <c r="K38" s="94"/>
      <c r="L38" s="94"/>
      <c r="M38" s="94"/>
    </row>
    <row r="39" spans="1:13">
      <c r="A39" s="50">
        <v>730206</v>
      </c>
      <c r="B39" s="47" t="s">
        <v>149</v>
      </c>
      <c r="C39" s="76">
        <v>17146</v>
      </c>
      <c r="D39" s="94"/>
      <c r="E39" s="101"/>
      <c r="F39" s="103"/>
      <c r="G39" s="101"/>
      <c r="H39" s="94"/>
      <c r="I39" s="70" t="s">
        <v>165</v>
      </c>
      <c r="J39" s="94"/>
      <c r="K39" s="94"/>
      <c r="L39" s="94"/>
      <c r="M39" s="94"/>
    </row>
    <row r="40" spans="1:13">
      <c r="A40" s="50">
        <v>730207</v>
      </c>
      <c r="B40" s="47" t="s">
        <v>151</v>
      </c>
      <c r="C40" s="76">
        <v>72857</v>
      </c>
      <c r="D40" s="94"/>
      <c r="E40" s="103">
        <v>22000</v>
      </c>
      <c r="F40" s="103"/>
      <c r="G40" s="101"/>
      <c r="H40" s="94"/>
      <c r="I40" s="108">
        <v>44857</v>
      </c>
      <c r="J40" s="94"/>
      <c r="K40" s="94"/>
      <c r="L40" s="94"/>
      <c r="M40" s="94"/>
    </row>
    <row r="41" spans="1:13">
      <c r="A41" s="50">
        <v>730208</v>
      </c>
      <c r="B41" s="47" t="s">
        <v>152</v>
      </c>
      <c r="C41" s="64">
        <v>5000</v>
      </c>
      <c r="D41" s="94"/>
      <c r="E41" s="101"/>
      <c r="F41" s="103"/>
      <c r="G41" s="101"/>
      <c r="H41" s="94"/>
      <c r="I41" s="94"/>
      <c r="J41" s="94"/>
      <c r="K41" s="94"/>
      <c r="L41" s="94"/>
      <c r="M41" s="94"/>
    </row>
    <row r="42" spans="1:13">
      <c r="A42" s="50">
        <v>730209</v>
      </c>
      <c r="B42" s="47" t="s">
        <v>58</v>
      </c>
      <c r="C42" s="64">
        <v>2500</v>
      </c>
      <c r="D42" s="94"/>
      <c r="E42" s="101"/>
      <c r="F42" s="103"/>
      <c r="G42" s="101"/>
      <c r="H42" s="94"/>
      <c r="I42" s="94"/>
      <c r="J42" s="94"/>
      <c r="K42" s="94"/>
      <c r="L42" s="94"/>
      <c r="M42" s="94"/>
    </row>
    <row r="43" spans="1:13">
      <c r="A43" s="50">
        <v>730299</v>
      </c>
      <c r="B43" s="47" t="s">
        <v>59</v>
      </c>
      <c r="C43" s="64">
        <v>100</v>
      </c>
      <c r="D43" s="94"/>
      <c r="E43" s="101"/>
      <c r="F43" s="101"/>
      <c r="G43" s="101"/>
      <c r="H43" s="94"/>
      <c r="I43" s="94"/>
      <c r="J43" s="94"/>
      <c r="K43" s="94"/>
      <c r="L43" s="94"/>
      <c r="M43" s="94"/>
    </row>
    <row r="44" spans="1:13">
      <c r="A44" s="60">
        <v>7303</v>
      </c>
      <c r="B44" s="46" t="s">
        <v>60</v>
      </c>
      <c r="C44" s="58">
        <f>SUM(C45:C48)</f>
        <v>47715</v>
      </c>
      <c r="D44" s="94"/>
      <c r="E44" s="101"/>
      <c r="F44" s="101"/>
      <c r="G44" s="101"/>
      <c r="H44" s="94"/>
      <c r="I44" s="94"/>
      <c r="J44" s="94"/>
      <c r="K44" s="94"/>
      <c r="L44" s="94"/>
      <c r="M44" s="94"/>
    </row>
    <row r="45" spans="1:13">
      <c r="A45" s="61">
        <v>730301</v>
      </c>
      <c r="B45" s="49" t="s">
        <v>153</v>
      </c>
      <c r="C45" s="64">
        <v>5000</v>
      </c>
      <c r="D45" s="94"/>
      <c r="E45" s="101"/>
      <c r="F45" s="101"/>
      <c r="G45" s="101"/>
      <c r="H45" s="94"/>
      <c r="I45" s="70" t="s">
        <v>165</v>
      </c>
      <c r="J45" s="94"/>
      <c r="K45" s="94"/>
      <c r="L45" s="94"/>
      <c r="M45" s="94"/>
    </row>
    <row r="46" spans="1:13">
      <c r="A46" s="61">
        <v>730302</v>
      </c>
      <c r="B46" s="49" t="s">
        <v>153</v>
      </c>
      <c r="C46" s="64">
        <v>21195</v>
      </c>
      <c r="D46" s="94"/>
      <c r="E46" s="103">
        <v>7000</v>
      </c>
      <c r="F46" s="101"/>
      <c r="G46" s="101"/>
      <c r="H46" s="94"/>
      <c r="I46" s="108">
        <v>3195</v>
      </c>
      <c r="J46" s="94"/>
      <c r="K46" s="94"/>
      <c r="L46" s="94"/>
      <c r="M46" s="94"/>
    </row>
    <row r="47" spans="1:13">
      <c r="A47" s="61">
        <v>730303</v>
      </c>
      <c r="B47" s="49" t="s">
        <v>154</v>
      </c>
      <c r="C47" s="64">
        <v>21420</v>
      </c>
      <c r="D47" s="94"/>
      <c r="E47" s="103">
        <v>5105</v>
      </c>
      <c r="F47" s="101"/>
      <c r="G47" s="101"/>
      <c r="H47" s="94"/>
      <c r="I47" s="108">
        <v>2900</v>
      </c>
      <c r="J47" s="94"/>
      <c r="K47" s="94"/>
      <c r="L47" s="94"/>
      <c r="M47" s="94"/>
    </row>
    <row r="48" spans="1:13">
      <c r="A48" s="50">
        <v>730304</v>
      </c>
      <c r="B48" s="47" t="s">
        <v>61</v>
      </c>
      <c r="C48" s="64">
        <v>100</v>
      </c>
      <c r="D48" s="94"/>
      <c r="E48" s="101"/>
      <c r="F48" s="101"/>
      <c r="G48" s="101"/>
      <c r="H48" s="94"/>
      <c r="I48" s="94"/>
      <c r="J48" s="94"/>
      <c r="K48" s="94"/>
      <c r="L48" s="94"/>
      <c r="M48" s="94"/>
    </row>
    <row r="49" spans="1:13">
      <c r="D49" s="94"/>
      <c r="E49" s="101"/>
      <c r="F49" s="101"/>
      <c r="G49" s="101"/>
      <c r="H49" s="94"/>
      <c r="I49" s="94"/>
      <c r="J49" s="94"/>
      <c r="K49" s="94"/>
      <c r="L49" s="94"/>
      <c r="M49" s="94"/>
    </row>
    <row r="50" spans="1:13">
      <c r="D50" s="94"/>
      <c r="E50" s="101"/>
      <c r="F50" s="101"/>
      <c r="G50" s="101"/>
      <c r="H50" s="94"/>
      <c r="I50" s="94"/>
      <c r="J50" s="94"/>
      <c r="K50" s="94"/>
      <c r="L50" s="94"/>
      <c r="M50" s="94"/>
    </row>
    <row r="51" spans="1:13">
      <c r="D51" s="94"/>
      <c r="E51" s="101"/>
      <c r="F51" s="101"/>
      <c r="G51" s="101"/>
      <c r="H51" s="94"/>
      <c r="I51" s="94"/>
      <c r="J51" s="94"/>
      <c r="K51" s="94"/>
      <c r="L51" s="94"/>
      <c r="M51" s="94"/>
    </row>
    <row r="52" spans="1:13" ht="22.5" customHeight="1">
      <c r="A52" s="56" t="s">
        <v>0</v>
      </c>
      <c r="B52" s="56" t="s">
        <v>1</v>
      </c>
      <c r="C52" s="62" t="s">
        <v>33</v>
      </c>
      <c r="D52" s="94"/>
      <c r="E52" s="101"/>
      <c r="F52" s="101"/>
      <c r="G52" s="101"/>
      <c r="H52" s="94"/>
      <c r="I52" s="94"/>
      <c r="J52" s="94"/>
      <c r="K52" s="94"/>
      <c r="L52" s="94"/>
      <c r="M52" s="94"/>
    </row>
    <row r="53" spans="1:13">
      <c r="A53" s="60">
        <v>7304</v>
      </c>
      <c r="B53" s="46" t="s">
        <v>62</v>
      </c>
      <c r="C53" s="58">
        <f>SUM(C54:C57)</f>
        <v>22300</v>
      </c>
      <c r="D53" s="94"/>
      <c r="E53" s="101"/>
      <c r="F53" s="101"/>
      <c r="G53" s="101"/>
      <c r="H53" s="94"/>
      <c r="I53" s="94"/>
      <c r="J53" s="94"/>
      <c r="K53" s="94"/>
      <c r="L53" s="94"/>
      <c r="M53" s="94"/>
    </row>
    <row r="54" spans="1:13">
      <c r="A54" s="50">
        <v>730402</v>
      </c>
      <c r="B54" s="47" t="s">
        <v>63</v>
      </c>
      <c r="C54" s="64">
        <v>22000</v>
      </c>
      <c r="D54" s="94"/>
      <c r="E54" s="101"/>
      <c r="F54" s="101"/>
      <c r="G54" s="101"/>
      <c r="H54" s="94"/>
      <c r="I54" s="94"/>
      <c r="J54" s="94"/>
      <c r="K54" s="94"/>
      <c r="L54" s="94"/>
      <c r="M54" s="94"/>
    </row>
    <row r="55" spans="1:13">
      <c r="A55" s="50">
        <v>730403</v>
      </c>
      <c r="B55" s="47" t="s">
        <v>64</v>
      </c>
      <c r="C55" s="64">
        <v>100</v>
      </c>
      <c r="D55" s="94"/>
      <c r="E55" s="101"/>
      <c r="F55" s="101"/>
      <c r="G55" s="101"/>
      <c r="H55" s="94"/>
      <c r="I55" s="94"/>
      <c r="J55" s="94"/>
      <c r="K55" s="94"/>
      <c r="L55" s="94"/>
      <c r="M55" s="94"/>
    </row>
    <row r="56" spans="1:13">
      <c r="A56" s="50">
        <v>730404</v>
      </c>
      <c r="B56" s="47" t="s">
        <v>65</v>
      </c>
      <c r="C56" s="64">
        <v>100</v>
      </c>
      <c r="D56" s="94"/>
      <c r="E56" s="101"/>
      <c r="F56" s="101"/>
      <c r="G56" s="101"/>
      <c r="H56" s="94"/>
      <c r="I56" s="94"/>
      <c r="J56" s="94"/>
      <c r="K56" s="94"/>
      <c r="L56" s="94"/>
      <c r="M56" s="94"/>
    </row>
    <row r="57" spans="1:13">
      <c r="A57" s="50">
        <v>730499</v>
      </c>
      <c r="B57" s="51" t="s">
        <v>66</v>
      </c>
      <c r="C57" s="64">
        <v>100</v>
      </c>
      <c r="D57" s="94"/>
      <c r="E57" s="101"/>
      <c r="F57" s="101"/>
      <c r="G57" s="101"/>
      <c r="H57" s="94"/>
      <c r="I57" s="94"/>
      <c r="J57" s="94"/>
      <c r="K57" s="94"/>
      <c r="L57" s="94"/>
      <c r="M57" s="94"/>
    </row>
    <row r="58" spans="1:13">
      <c r="A58" s="60">
        <v>7305</v>
      </c>
      <c r="B58" s="46" t="s">
        <v>67</v>
      </c>
      <c r="C58" s="58">
        <f>SUM(C59:C61)</f>
        <v>16165.6</v>
      </c>
      <c r="D58" s="94"/>
      <c r="E58" s="101"/>
      <c r="F58" s="101"/>
      <c r="G58" s="101"/>
      <c r="H58" s="94"/>
      <c r="I58" s="94"/>
      <c r="J58" s="94"/>
      <c r="K58" s="94"/>
      <c r="L58" s="94"/>
      <c r="M58" s="94"/>
    </row>
    <row r="59" spans="1:13">
      <c r="A59" s="50">
        <v>730502</v>
      </c>
      <c r="B59" s="49" t="s">
        <v>68</v>
      </c>
      <c r="C59" s="64">
        <v>15965.6</v>
      </c>
      <c r="D59" s="94"/>
      <c r="E59" s="101"/>
      <c r="F59" s="103">
        <v>5880</v>
      </c>
      <c r="G59" s="101" t="s">
        <v>121</v>
      </c>
      <c r="H59" s="94"/>
      <c r="I59" s="94"/>
      <c r="J59" s="94"/>
      <c r="K59" s="94"/>
      <c r="L59" s="94"/>
      <c r="M59" s="94"/>
    </row>
    <row r="60" spans="1:13">
      <c r="A60" s="50">
        <v>730504</v>
      </c>
      <c r="B60" s="47" t="s">
        <v>65</v>
      </c>
      <c r="C60" s="64">
        <v>100</v>
      </c>
      <c r="D60" s="94"/>
      <c r="E60" s="101"/>
      <c r="F60" s="103"/>
      <c r="G60" s="101"/>
      <c r="H60" s="94"/>
      <c r="I60" s="94"/>
      <c r="J60" s="94"/>
      <c r="K60" s="94"/>
      <c r="L60" s="94"/>
      <c r="M60" s="94"/>
    </row>
    <row r="61" spans="1:13">
      <c r="A61" s="50">
        <v>730599</v>
      </c>
      <c r="B61" s="47" t="s">
        <v>69</v>
      </c>
      <c r="C61" s="64">
        <v>100</v>
      </c>
      <c r="D61" s="94"/>
      <c r="E61" s="101"/>
      <c r="F61" s="103"/>
      <c r="G61" s="101"/>
      <c r="H61" s="94"/>
      <c r="I61" s="94"/>
      <c r="J61" s="94"/>
      <c r="K61" s="94"/>
      <c r="L61" s="94"/>
      <c r="M61" s="94"/>
    </row>
    <row r="62" spans="1:13">
      <c r="A62" s="60">
        <v>7306</v>
      </c>
      <c r="B62" s="46" t="s">
        <v>70</v>
      </c>
      <c r="C62" s="58">
        <f>SUM(C63:C67)</f>
        <v>172296.55</v>
      </c>
      <c r="D62" s="94"/>
      <c r="E62" s="101"/>
      <c r="F62" s="103"/>
      <c r="G62" s="101"/>
      <c r="H62" s="94"/>
      <c r="I62" s="94"/>
      <c r="J62" s="94"/>
      <c r="K62" s="94"/>
      <c r="L62" s="94"/>
      <c r="M62" s="94"/>
    </row>
    <row r="63" spans="1:13">
      <c r="A63" s="50">
        <v>730601</v>
      </c>
      <c r="B63" s="47" t="s">
        <v>71</v>
      </c>
      <c r="C63" s="64">
        <v>100</v>
      </c>
      <c r="D63" s="94"/>
      <c r="E63" s="101"/>
      <c r="F63" s="103"/>
      <c r="G63" s="101"/>
      <c r="H63" s="94"/>
      <c r="I63" s="94"/>
      <c r="J63" s="94"/>
      <c r="K63" s="94"/>
      <c r="L63" s="94"/>
      <c r="M63" s="94"/>
    </row>
    <row r="64" spans="1:13">
      <c r="A64" s="50">
        <v>730602</v>
      </c>
      <c r="B64" s="47" t="s">
        <v>72</v>
      </c>
      <c r="C64" s="64">
        <v>100</v>
      </c>
      <c r="D64" s="94"/>
      <c r="E64" s="101"/>
      <c r="F64" s="103"/>
      <c r="G64" s="101"/>
      <c r="H64" s="94"/>
      <c r="I64" s="94"/>
      <c r="J64" s="94"/>
      <c r="K64" s="94"/>
      <c r="L64" s="94"/>
      <c r="M64" s="94"/>
    </row>
    <row r="65" spans="1:13">
      <c r="A65" s="50">
        <v>730603</v>
      </c>
      <c r="B65" s="47" t="s">
        <v>73</v>
      </c>
      <c r="C65" s="64">
        <v>100</v>
      </c>
      <c r="D65" s="94"/>
      <c r="E65" s="101"/>
      <c r="F65" s="103"/>
      <c r="G65" s="101"/>
      <c r="H65" s="94"/>
      <c r="I65" s="94" t="s">
        <v>166</v>
      </c>
      <c r="J65" s="94"/>
      <c r="K65" s="94"/>
      <c r="L65" s="94"/>
      <c r="M65" s="94"/>
    </row>
    <row r="66" spans="1:13">
      <c r="A66" s="50">
        <v>730605</v>
      </c>
      <c r="B66" s="49" t="s">
        <v>139</v>
      </c>
      <c r="C66" s="64">
        <v>155064.54999999999</v>
      </c>
      <c r="D66" s="94"/>
      <c r="E66" s="103"/>
      <c r="F66" s="103"/>
      <c r="G66" s="101">
        <v>5000</v>
      </c>
      <c r="H66" s="94"/>
      <c r="I66" s="108">
        <v>7489.55</v>
      </c>
      <c r="J66" s="94"/>
      <c r="K66" s="94"/>
      <c r="L66" s="94"/>
      <c r="M66" s="94"/>
    </row>
    <row r="67" spans="1:13">
      <c r="A67" s="50">
        <v>730606</v>
      </c>
      <c r="B67" s="47" t="s">
        <v>155</v>
      </c>
      <c r="C67" s="64">
        <v>16932</v>
      </c>
      <c r="D67" s="94"/>
      <c r="E67" s="101"/>
      <c r="F67" s="103">
        <v>20242</v>
      </c>
      <c r="G67" s="107" t="s">
        <v>120</v>
      </c>
      <c r="H67" s="94"/>
      <c r="I67" s="94"/>
      <c r="J67" s="94"/>
      <c r="K67" s="94"/>
      <c r="L67" s="94"/>
      <c r="M67" s="94"/>
    </row>
    <row r="68" spans="1:13">
      <c r="A68" s="60">
        <v>7307</v>
      </c>
      <c r="B68" s="46" t="s">
        <v>74</v>
      </c>
      <c r="C68" s="58">
        <f>SUM(C69:C71)</f>
        <v>1200</v>
      </c>
      <c r="D68" s="94"/>
      <c r="E68" s="101"/>
      <c r="F68" s="103">
        <v>1600</v>
      </c>
      <c r="G68" s="101"/>
      <c r="H68" s="94"/>
      <c r="I68" s="94"/>
      <c r="J68" s="94"/>
      <c r="K68" s="94"/>
      <c r="L68" s="94"/>
      <c r="M68" s="94"/>
    </row>
    <row r="69" spans="1:13">
      <c r="A69" s="50">
        <v>730701</v>
      </c>
      <c r="B69" s="47" t="s">
        <v>75</v>
      </c>
      <c r="C69" s="64">
        <v>500</v>
      </c>
      <c r="D69" s="94"/>
      <c r="E69" s="101"/>
      <c r="F69" s="101"/>
      <c r="G69" s="101"/>
      <c r="H69" s="94"/>
      <c r="I69" s="94"/>
      <c r="J69" s="94"/>
      <c r="K69" s="94"/>
      <c r="L69" s="94"/>
      <c r="M69" s="94"/>
    </row>
    <row r="70" spans="1:13" ht="24" customHeight="1">
      <c r="A70" s="50">
        <v>730702</v>
      </c>
      <c r="B70" s="48" t="s">
        <v>76</v>
      </c>
      <c r="C70" s="64">
        <v>100</v>
      </c>
      <c r="D70" s="94"/>
      <c r="E70" s="101"/>
      <c r="F70" s="101"/>
      <c r="G70" s="101"/>
      <c r="H70" s="94"/>
      <c r="I70" s="94"/>
      <c r="J70" s="94"/>
      <c r="K70" s="94"/>
      <c r="L70" s="94"/>
      <c r="M70" s="94"/>
    </row>
    <row r="71" spans="1:13" ht="26.25" customHeight="1">
      <c r="A71" s="50">
        <v>730704</v>
      </c>
      <c r="B71" s="48" t="s">
        <v>77</v>
      </c>
      <c r="C71" s="64">
        <v>600</v>
      </c>
      <c r="D71" s="94"/>
      <c r="E71" s="101"/>
      <c r="F71" s="101"/>
      <c r="G71" s="101"/>
      <c r="H71" s="94"/>
      <c r="I71" s="94"/>
      <c r="J71" s="94"/>
      <c r="K71" s="94"/>
      <c r="L71" s="94"/>
      <c r="M71" s="94"/>
    </row>
    <row r="72" spans="1:13">
      <c r="A72" s="60">
        <v>7308</v>
      </c>
      <c r="B72" s="46" t="s">
        <v>78</v>
      </c>
      <c r="C72" s="58">
        <f>SUM(C73:C82)</f>
        <v>20763</v>
      </c>
      <c r="D72" s="108"/>
      <c r="E72" s="101"/>
      <c r="F72" s="103">
        <v>10629.39</v>
      </c>
      <c r="G72" s="101"/>
      <c r="H72" s="94"/>
      <c r="I72" s="94"/>
      <c r="J72" s="94"/>
      <c r="K72" s="94"/>
      <c r="L72" s="94"/>
      <c r="M72" s="94"/>
    </row>
    <row r="73" spans="1:13">
      <c r="A73" s="50">
        <v>730801</v>
      </c>
      <c r="B73" s="47" t="s">
        <v>79</v>
      </c>
      <c r="C73" s="64">
        <v>1000</v>
      </c>
      <c r="D73" s="94"/>
      <c r="E73" s="101"/>
      <c r="F73" s="103"/>
      <c r="G73" s="101"/>
      <c r="H73" s="94"/>
      <c r="I73" s="94"/>
      <c r="J73" s="94"/>
      <c r="K73" s="94"/>
      <c r="L73" s="94"/>
      <c r="M73" s="94"/>
    </row>
    <row r="74" spans="1:13">
      <c r="A74" s="50">
        <v>730802</v>
      </c>
      <c r="B74" s="47" t="s">
        <v>80</v>
      </c>
      <c r="C74" s="64">
        <v>500</v>
      </c>
      <c r="D74" s="94"/>
      <c r="E74" s="101"/>
      <c r="F74" s="103"/>
      <c r="G74" s="101"/>
      <c r="H74" s="94"/>
      <c r="I74" s="94"/>
      <c r="J74" s="94"/>
      <c r="K74" s="94"/>
      <c r="L74" s="94"/>
      <c r="M74" s="94"/>
    </row>
    <row r="75" spans="1:13">
      <c r="A75" s="50">
        <v>730804</v>
      </c>
      <c r="B75" s="47" t="s">
        <v>81</v>
      </c>
      <c r="C75" s="64">
        <v>500</v>
      </c>
      <c r="D75" s="94"/>
      <c r="E75" s="101"/>
      <c r="F75" s="103"/>
      <c r="G75" s="101"/>
      <c r="H75" s="94"/>
      <c r="I75" s="94"/>
      <c r="J75" s="94"/>
      <c r="K75" s="94"/>
      <c r="L75" s="94"/>
      <c r="M75" s="94"/>
    </row>
    <row r="76" spans="1:13">
      <c r="A76" s="50">
        <v>730805</v>
      </c>
      <c r="B76" s="47" t="s">
        <v>82</v>
      </c>
      <c r="C76" s="64">
        <v>500</v>
      </c>
      <c r="D76" s="94"/>
      <c r="E76" s="101"/>
      <c r="F76" s="103"/>
      <c r="G76" s="101"/>
      <c r="H76" s="94"/>
      <c r="I76" s="94"/>
      <c r="J76" s="94"/>
      <c r="K76" s="94"/>
      <c r="L76" s="94"/>
      <c r="M76" s="94"/>
    </row>
    <row r="77" spans="1:13">
      <c r="A77" s="50">
        <v>730806</v>
      </c>
      <c r="B77" s="47" t="s">
        <v>83</v>
      </c>
      <c r="C77" s="64">
        <v>500</v>
      </c>
      <c r="D77" s="94"/>
      <c r="E77" s="101"/>
      <c r="F77" s="103"/>
      <c r="G77" s="101"/>
      <c r="H77" s="94"/>
      <c r="I77" s="94"/>
      <c r="J77" s="94"/>
      <c r="K77" s="94"/>
      <c r="L77" s="94"/>
      <c r="M77" s="94"/>
    </row>
    <row r="78" spans="1:13" ht="25.5" customHeight="1">
      <c r="A78" s="50">
        <v>730807</v>
      </c>
      <c r="B78" s="51" t="s">
        <v>84</v>
      </c>
      <c r="C78" s="64">
        <v>1763</v>
      </c>
      <c r="D78" s="94"/>
      <c r="E78" s="101"/>
      <c r="F78" s="103"/>
      <c r="G78" s="101"/>
      <c r="H78" s="94"/>
      <c r="I78" s="94"/>
      <c r="J78" s="94"/>
      <c r="K78" s="94"/>
      <c r="L78" s="94"/>
      <c r="M78" s="94"/>
    </row>
    <row r="79" spans="1:13" ht="27" customHeight="1">
      <c r="A79" s="50">
        <v>730811</v>
      </c>
      <c r="B79" s="48" t="s">
        <v>85</v>
      </c>
      <c r="C79" s="64">
        <v>14000</v>
      </c>
      <c r="D79" s="94"/>
      <c r="E79" s="101"/>
      <c r="F79" s="103">
        <v>1000</v>
      </c>
      <c r="G79" s="101"/>
      <c r="H79" s="94"/>
      <c r="I79" s="94"/>
      <c r="J79" s="94"/>
      <c r="K79" s="94"/>
      <c r="L79" s="94"/>
      <c r="M79" s="94"/>
    </row>
    <row r="80" spans="1:13">
      <c r="A80" s="50">
        <v>730812</v>
      </c>
      <c r="B80" s="51" t="s">
        <v>86</v>
      </c>
      <c r="C80" s="64">
        <v>1000</v>
      </c>
      <c r="D80" s="94"/>
      <c r="E80" s="101"/>
      <c r="F80" s="103"/>
      <c r="G80" s="101"/>
      <c r="H80" s="94"/>
      <c r="I80" s="94"/>
      <c r="J80" s="94"/>
      <c r="K80" s="94"/>
      <c r="L80" s="94"/>
      <c r="M80" s="94"/>
    </row>
    <row r="81" spans="1:13">
      <c r="A81" s="50">
        <v>730813</v>
      </c>
      <c r="B81" s="47" t="s">
        <v>87</v>
      </c>
      <c r="C81" s="64">
        <v>500</v>
      </c>
      <c r="D81" s="94"/>
      <c r="E81" s="101"/>
      <c r="F81" s="103"/>
      <c r="G81" s="101"/>
      <c r="H81" s="94"/>
      <c r="I81" s="94"/>
      <c r="J81" s="94"/>
      <c r="K81" s="94"/>
      <c r="L81" s="94"/>
      <c r="M81" s="94"/>
    </row>
    <row r="82" spans="1:13">
      <c r="A82" s="50">
        <v>730899</v>
      </c>
      <c r="B82" s="47" t="s">
        <v>88</v>
      </c>
      <c r="C82" s="64">
        <v>500</v>
      </c>
      <c r="D82" s="94"/>
      <c r="E82" s="101"/>
      <c r="F82" s="103"/>
      <c r="G82" s="101"/>
      <c r="H82" s="94"/>
      <c r="I82" s="94"/>
      <c r="J82" s="94"/>
      <c r="K82" s="94"/>
      <c r="L82" s="94"/>
      <c r="M82" s="94"/>
    </row>
    <row r="83" spans="1:13">
      <c r="A83" s="57">
        <v>77</v>
      </c>
      <c r="B83" s="43" t="s">
        <v>89</v>
      </c>
      <c r="C83" s="58">
        <f>+C84+C89+C95</f>
        <v>49539.58</v>
      </c>
      <c r="D83" s="94"/>
      <c r="E83" s="101"/>
      <c r="F83" s="103"/>
      <c r="G83" s="101"/>
      <c r="H83" s="94"/>
      <c r="I83" s="94"/>
      <c r="J83" s="94"/>
      <c r="K83" s="94"/>
      <c r="L83" s="94"/>
      <c r="M83" s="94"/>
    </row>
    <row r="84" spans="1:13">
      <c r="A84" s="60">
        <v>7701</v>
      </c>
      <c r="B84" s="46" t="s">
        <v>90</v>
      </c>
      <c r="C84" s="58">
        <f>SUM(C85:C88)</f>
        <v>39879.58</v>
      </c>
      <c r="D84" s="94"/>
      <c r="E84" s="101"/>
      <c r="F84" s="103"/>
      <c r="G84" s="101"/>
      <c r="H84" s="94"/>
      <c r="I84" s="94"/>
      <c r="J84" s="94"/>
      <c r="K84" s="94"/>
      <c r="L84" s="94"/>
      <c r="M84" s="94"/>
    </row>
    <row r="85" spans="1:13">
      <c r="A85" s="50">
        <v>770101</v>
      </c>
      <c r="B85" s="47" t="s">
        <v>5</v>
      </c>
      <c r="C85" s="64">
        <v>39579.58</v>
      </c>
      <c r="D85" s="94"/>
      <c r="E85" s="101"/>
      <c r="F85" s="103">
        <v>9522.5</v>
      </c>
      <c r="G85" s="101"/>
      <c r="H85" s="94"/>
      <c r="I85" s="94"/>
      <c r="J85" s="94"/>
      <c r="K85" s="94"/>
      <c r="L85" s="94"/>
      <c r="M85" s="94"/>
    </row>
    <row r="86" spans="1:13">
      <c r="A86" s="50">
        <v>770102</v>
      </c>
      <c r="B86" s="47" t="s">
        <v>91</v>
      </c>
      <c r="C86" s="64">
        <v>100</v>
      </c>
      <c r="D86" s="94"/>
      <c r="E86" s="101"/>
      <c r="F86" s="103"/>
      <c r="G86" s="101"/>
      <c r="H86" s="94"/>
      <c r="I86" s="94"/>
      <c r="J86" s="94"/>
      <c r="K86" s="94"/>
      <c r="L86" s="94"/>
      <c r="M86" s="94"/>
    </row>
    <row r="87" spans="1:13">
      <c r="A87" s="50">
        <v>770103</v>
      </c>
      <c r="B87" s="47" t="s">
        <v>92</v>
      </c>
      <c r="C87" s="64">
        <v>100</v>
      </c>
      <c r="D87" s="94"/>
      <c r="E87" s="101"/>
      <c r="F87" s="103"/>
      <c r="G87" s="101"/>
      <c r="H87" s="94"/>
      <c r="I87" s="94"/>
      <c r="J87" s="94"/>
      <c r="K87" s="94"/>
      <c r="L87" s="94"/>
      <c r="M87" s="94"/>
    </row>
    <row r="88" spans="1:13">
      <c r="A88" s="50">
        <v>770199</v>
      </c>
      <c r="B88" s="47" t="s">
        <v>93</v>
      </c>
      <c r="C88" s="64">
        <v>100</v>
      </c>
      <c r="D88" s="94"/>
      <c r="E88" s="101"/>
      <c r="F88" s="103"/>
      <c r="G88" s="101"/>
      <c r="H88" s="94"/>
      <c r="I88" s="94"/>
      <c r="J88" s="94"/>
      <c r="K88" s="94"/>
      <c r="L88" s="94"/>
      <c r="M88" s="94"/>
    </row>
    <row r="89" spans="1:13">
      <c r="A89" s="60">
        <v>7702</v>
      </c>
      <c r="B89" s="46" t="s">
        <v>94</v>
      </c>
      <c r="C89" s="58">
        <f>SUM(C90:C94)</f>
        <v>9660</v>
      </c>
      <c r="D89" s="94"/>
      <c r="E89" s="101"/>
      <c r="F89" s="103"/>
      <c r="G89" s="101"/>
      <c r="H89" s="94"/>
      <c r="I89" s="94"/>
      <c r="J89" s="94"/>
      <c r="K89" s="94"/>
      <c r="L89" s="94"/>
      <c r="M89" s="94"/>
    </row>
    <row r="90" spans="1:13">
      <c r="A90" s="50">
        <v>770201</v>
      </c>
      <c r="B90" s="48" t="s">
        <v>156</v>
      </c>
      <c r="C90" s="64">
        <v>9060</v>
      </c>
      <c r="D90" s="94"/>
      <c r="E90" s="101"/>
      <c r="F90" s="109">
        <v>5060</v>
      </c>
      <c r="G90" s="101"/>
      <c r="H90" s="94"/>
      <c r="I90" s="94"/>
      <c r="J90" s="94"/>
      <c r="K90" s="94"/>
      <c r="L90" s="94"/>
      <c r="M90" s="94"/>
    </row>
    <row r="91" spans="1:13">
      <c r="A91" s="50">
        <v>770203</v>
      </c>
      <c r="B91" s="47" t="s">
        <v>95</v>
      </c>
      <c r="C91" s="64">
        <v>300</v>
      </c>
      <c r="D91" s="94"/>
      <c r="E91" s="101"/>
      <c r="F91" s="103"/>
      <c r="G91" s="101"/>
      <c r="H91" s="94"/>
      <c r="I91" s="94"/>
      <c r="J91" s="94"/>
      <c r="K91" s="94"/>
      <c r="L91" s="94"/>
      <c r="M91" s="94"/>
    </row>
    <row r="92" spans="1:13">
      <c r="A92" s="50">
        <v>770206</v>
      </c>
      <c r="B92" s="47" t="s">
        <v>96</v>
      </c>
      <c r="C92" s="64">
        <v>100</v>
      </c>
      <c r="D92" s="94"/>
      <c r="E92" s="101"/>
      <c r="F92" s="103"/>
      <c r="G92" s="101"/>
      <c r="H92" s="94"/>
      <c r="I92" s="94"/>
      <c r="J92" s="94"/>
      <c r="K92" s="94"/>
      <c r="L92" s="94"/>
      <c r="M92" s="94"/>
    </row>
    <row r="93" spans="1:13">
      <c r="A93" s="50">
        <v>770218</v>
      </c>
      <c r="B93" s="47" t="s">
        <v>97</v>
      </c>
      <c r="C93" s="64">
        <v>100</v>
      </c>
      <c r="D93" s="94"/>
      <c r="E93" s="101"/>
      <c r="F93" s="103"/>
      <c r="G93" s="101"/>
      <c r="H93" s="94"/>
      <c r="I93" s="94"/>
      <c r="J93" s="94"/>
      <c r="K93" s="94"/>
      <c r="L93" s="94"/>
      <c r="M93" s="94"/>
    </row>
    <row r="94" spans="1:13">
      <c r="A94" s="50">
        <v>770299</v>
      </c>
      <c r="B94" s="47" t="s">
        <v>98</v>
      </c>
      <c r="C94" s="64">
        <v>100</v>
      </c>
      <c r="D94" s="94"/>
      <c r="E94" s="101"/>
      <c r="F94" s="103"/>
      <c r="G94" s="101"/>
      <c r="H94" s="94"/>
      <c r="I94" s="94"/>
      <c r="J94" s="94"/>
      <c r="K94" s="94"/>
      <c r="L94" s="94"/>
      <c r="M94" s="94"/>
    </row>
    <row r="95" spans="1:13">
      <c r="A95" s="60">
        <v>7703</v>
      </c>
      <c r="B95" s="46" t="s">
        <v>99</v>
      </c>
      <c r="C95" s="58">
        <f>+C96</f>
        <v>0</v>
      </c>
      <c r="D95" s="94"/>
      <c r="E95" s="101"/>
      <c r="F95" s="103"/>
      <c r="G95" s="101"/>
      <c r="H95" s="94"/>
      <c r="I95" s="94"/>
      <c r="J95" s="94"/>
      <c r="K95" s="94"/>
      <c r="L95" s="94"/>
      <c r="M95" s="94"/>
    </row>
    <row r="96" spans="1:13">
      <c r="A96" s="50">
        <v>770301</v>
      </c>
      <c r="B96" s="47" t="s">
        <v>99</v>
      </c>
      <c r="C96" s="64">
        <v>0</v>
      </c>
      <c r="D96" s="94"/>
      <c r="E96" s="101"/>
      <c r="F96" s="103"/>
      <c r="G96" s="101"/>
      <c r="H96" s="94"/>
      <c r="I96" s="94"/>
      <c r="J96" s="94"/>
      <c r="K96" s="94"/>
      <c r="L96" s="94"/>
      <c r="M96" s="94"/>
    </row>
    <row r="97" spans="1:13">
      <c r="A97" s="77"/>
      <c r="B97" s="78"/>
      <c r="C97" s="79"/>
      <c r="D97" s="94"/>
      <c r="E97" s="101"/>
      <c r="F97" s="103"/>
      <c r="G97" s="101"/>
      <c r="H97" s="94"/>
      <c r="I97" s="94"/>
      <c r="J97" s="94"/>
      <c r="K97" s="94"/>
      <c r="L97" s="94"/>
      <c r="M97" s="94"/>
    </row>
    <row r="98" spans="1:13">
      <c r="A98" s="77"/>
      <c r="B98" s="78"/>
      <c r="C98" s="79"/>
      <c r="D98" s="94"/>
      <c r="E98" s="101"/>
      <c r="F98" s="103"/>
      <c r="G98" s="101"/>
      <c r="H98" s="94"/>
      <c r="I98" s="94"/>
      <c r="J98" s="94"/>
      <c r="K98" s="94"/>
      <c r="L98" s="94"/>
      <c r="M98" s="94"/>
    </row>
    <row r="99" spans="1:13" ht="33" customHeight="1">
      <c r="A99" s="56" t="s">
        <v>0</v>
      </c>
      <c r="B99" s="56" t="s">
        <v>1</v>
      </c>
      <c r="C99" s="62" t="s">
        <v>33</v>
      </c>
      <c r="D99" s="94"/>
      <c r="E99" s="101"/>
      <c r="F99" s="103"/>
      <c r="G99" s="101"/>
      <c r="H99" s="94"/>
      <c r="I99" s="94"/>
      <c r="J99" s="94"/>
      <c r="K99" s="94"/>
      <c r="L99" s="94"/>
      <c r="M99" s="94"/>
    </row>
    <row r="100" spans="1:13">
      <c r="A100" s="60">
        <v>78</v>
      </c>
      <c r="B100" s="46" t="s">
        <v>100</v>
      </c>
      <c r="C100" s="58">
        <f>+C101</f>
        <v>0</v>
      </c>
      <c r="D100" s="94"/>
      <c r="E100" s="101"/>
      <c r="F100" s="103"/>
      <c r="G100" s="101"/>
      <c r="H100" s="94"/>
      <c r="I100" s="94"/>
      <c r="J100" s="94"/>
      <c r="K100" s="94"/>
      <c r="L100" s="94"/>
      <c r="M100" s="94"/>
    </row>
    <row r="101" spans="1:13">
      <c r="A101" s="60">
        <v>7801</v>
      </c>
      <c r="B101" s="46" t="s">
        <v>101</v>
      </c>
      <c r="C101" s="58">
        <f>+C102</f>
        <v>0</v>
      </c>
      <c r="D101" s="94"/>
      <c r="E101" s="101"/>
      <c r="F101" s="103"/>
      <c r="G101" s="101"/>
      <c r="H101" s="94"/>
      <c r="I101" s="94"/>
      <c r="J101" s="94"/>
      <c r="K101" s="94"/>
      <c r="L101" s="94"/>
      <c r="M101" s="94"/>
    </row>
    <row r="102" spans="1:13" ht="20.25" customHeight="1">
      <c r="A102" s="50">
        <v>780102</v>
      </c>
      <c r="B102" s="48" t="s">
        <v>102</v>
      </c>
      <c r="C102" s="64">
        <v>0</v>
      </c>
      <c r="D102" s="94"/>
      <c r="E102" s="101"/>
      <c r="F102" s="103"/>
      <c r="G102" s="101"/>
      <c r="H102" s="94"/>
      <c r="I102" s="94"/>
      <c r="J102" s="94"/>
      <c r="K102" s="94"/>
      <c r="L102" s="94"/>
      <c r="M102" s="94"/>
    </row>
    <row r="103" spans="1:13">
      <c r="A103" s="57" t="s">
        <v>103</v>
      </c>
      <c r="B103" s="43" t="s">
        <v>104</v>
      </c>
      <c r="C103" s="58">
        <f>+C104</f>
        <v>77800</v>
      </c>
      <c r="D103" s="110"/>
      <c r="E103" s="101"/>
      <c r="F103" s="103"/>
      <c r="G103" s="101"/>
      <c r="H103" s="94"/>
      <c r="I103" s="94"/>
      <c r="J103" s="94"/>
      <c r="K103" s="94"/>
      <c r="L103" s="94"/>
      <c r="M103" s="94"/>
    </row>
    <row r="104" spans="1:13">
      <c r="A104" s="57" t="s">
        <v>105</v>
      </c>
      <c r="B104" s="43" t="s">
        <v>106</v>
      </c>
      <c r="C104" s="58">
        <f>+C105</f>
        <v>77800</v>
      </c>
      <c r="D104" s="110"/>
      <c r="E104" s="101"/>
      <c r="F104" s="103"/>
      <c r="G104" s="101"/>
      <c r="H104" s="94"/>
      <c r="I104" s="94"/>
      <c r="J104" s="94"/>
      <c r="K104" s="94"/>
      <c r="L104" s="94"/>
      <c r="M104" s="94"/>
    </row>
    <row r="105" spans="1:13">
      <c r="A105" s="57" t="s">
        <v>107</v>
      </c>
      <c r="B105" s="43" t="s">
        <v>108</v>
      </c>
      <c r="C105" s="58">
        <f>SUM(C106:C111)</f>
        <v>77800</v>
      </c>
      <c r="D105" s="110"/>
      <c r="E105" s="101"/>
      <c r="F105" s="103"/>
      <c r="G105" s="101"/>
      <c r="H105" s="94"/>
      <c r="I105" s="94"/>
      <c r="J105" s="94"/>
      <c r="K105" s="94"/>
      <c r="L105" s="94"/>
      <c r="M105" s="94"/>
    </row>
    <row r="106" spans="1:13">
      <c r="A106" s="59">
        <v>840103</v>
      </c>
      <c r="B106" s="44" t="s">
        <v>109</v>
      </c>
      <c r="C106" s="64">
        <v>100</v>
      </c>
      <c r="D106" s="110"/>
      <c r="E106" s="101"/>
      <c r="F106" s="103"/>
      <c r="G106" s="101"/>
      <c r="H106" s="94"/>
      <c r="I106" s="94"/>
      <c r="J106" s="94"/>
      <c r="K106" s="94"/>
      <c r="L106" s="94"/>
      <c r="M106" s="94"/>
    </row>
    <row r="107" spans="1:13">
      <c r="A107" s="59">
        <v>840104</v>
      </c>
      <c r="B107" s="44" t="s">
        <v>110</v>
      </c>
      <c r="C107" s="64">
        <v>100</v>
      </c>
      <c r="D107" s="110"/>
      <c r="E107" s="101"/>
      <c r="F107" s="103">
        <v>1000</v>
      </c>
      <c r="G107" s="101"/>
      <c r="H107" s="94"/>
      <c r="I107" s="94"/>
      <c r="J107" s="94"/>
      <c r="K107" s="94"/>
      <c r="L107" s="94"/>
      <c r="M107" s="94"/>
    </row>
    <row r="108" spans="1:13">
      <c r="A108" s="59">
        <v>840106</v>
      </c>
      <c r="B108" s="44" t="s">
        <v>83</v>
      </c>
      <c r="C108" s="64">
        <v>100</v>
      </c>
      <c r="D108" s="110"/>
      <c r="E108" s="101"/>
      <c r="F108" s="103"/>
      <c r="G108" s="101"/>
      <c r="H108" s="94"/>
      <c r="I108" s="94"/>
      <c r="J108" s="94"/>
      <c r="K108" s="94"/>
      <c r="L108" s="94"/>
      <c r="M108" s="94"/>
    </row>
    <row r="109" spans="1:13">
      <c r="A109" s="59" t="s">
        <v>111</v>
      </c>
      <c r="B109" s="44" t="s">
        <v>157</v>
      </c>
      <c r="C109" s="64">
        <v>17000</v>
      </c>
      <c r="D109" s="110"/>
      <c r="E109" s="101"/>
      <c r="F109" s="103"/>
      <c r="G109" s="101"/>
      <c r="H109" s="94"/>
      <c r="I109" s="94"/>
      <c r="J109" s="94"/>
      <c r="K109" s="94"/>
      <c r="L109" s="94"/>
      <c r="M109" s="94"/>
    </row>
    <row r="110" spans="1:13">
      <c r="A110" s="59">
        <v>840108</v>
      </c>
      <c r="B110" s="44" t="s">
        <v>158</v>
      </c>
      <c r="C110" s="64">
        <v>60000</v>
      </c>
      <c r="D110" s="110"/>
      <c r="E110" s="101"/>
      <c r="F110" s="79"/>
      <c r="G110" s="101"/>
      <c r="H110" s="94"/>
      <c r="I110" s="94"/>
      <c r="J110" s="94"/>
      <c r="K110" s="94"/>
      <c r="L110" s="94"/>
      <c r="M110" s="94"/>
    </row>
    <row r="111" spans="1:13">
      <c r="A111" s="59">
        <v>840109</v>
      </c>
      <c r="B111" s="44" t="s">
        <v>112</v>
      </c>
      <c r="C111" s="64">
        <v>500</v>
      </c>
      <c r="D111" s="111"/>
      <c r="E111" s="101"/>
      <c r="F111" s="103"/>
      <c r="G111" s="101"/>
      <c r="H111" s="94"/>
      <c r="I111" s="94"/>
      <c r="J111" s="94"/>
      <c r="K111" s="94"/>
      <c r="L111" s="94"/>
      <c r="M111" s="94"/>
    </row>
    <row r="112" spans="1:13">
      <c r="A112" s="57" t="s">
        <v>113</v>
      </c>
      <c r="B112" s="43" t="s">
        <v>114</v>
      </c>
      <c r="C112" s="54">
        <f>+C113</f>
        <v>105638.49</v>
      </c>
      <c r="D112" s="111"/>
      <c r="E112" s="101"/>
      <c r="F112" s="103"/>
      <c r="G112" s="101"/>
      <c r="H112" s="94"/>
      <c r="I112" s="94"/>
      <c r="J112" s="94"/>
      <c r="K112" s="94"/>
      <c r="L112" s="94"/>
      <c r="M112" s="94"/>
    </row>
    <row r="113" spans="1:13">
      <c r="A113" s="57">
        <v>97</v>
      </c>
      <c r="B113" s="43" t="s">
        <v>115</v>
      </c>
      <c r="C113" s="54">
        <f>+C114</f>
        <v>105638.49</v>
      </c>
      <c r="D113" s="111"/>
      <c r="E113" s="101"/>
      <c r="F113" s="103"/>
      <c r="G113" s="101"/>
      <c r="H113" s="94"/>
      <c r="I113" s="94"/>
      <c r="J113" s="94"/>
      <c r="K113" s="94"/>
      <c r="L113" s="94"/>
      <c r="M113" s="94"/>
    </row>
    <row r="114" spans="1:13">
      <c r="A114" s="60">
        <v>9701</v>
      </c>
      <c r="B114" s="46" t="s">
        <v>116</v>
      </c>
      <c r="C114" s="54">
        <f>+C115</f>
        <v>105638.49</v>
      </c>
      <c r="D114" s="111"/>
      <c r="E114" s="101"/>
      <c r="F114" s="103"/>
      <c r="G114" s="101"/>
      <c r="H114" s="94"/>
      <c r="I114" s="94"/>
      <c r="J114" s="94"/>
      <c r="K114" s="94"/>
      <c r="L114" s="94"/>
      <c r="M114" s="94"/>
    </row>
    <row r="115" spans="1:13">
      <c r="A115" s="50">
        <v>970101</v>
      </c>
      <c r="B115" s="47" t="s">
        <v>159</v>
      </c>
      <c r="C115" s="55">
        <v>105638.49</v>
      </c>
      <c r="D115" s="111"/>
      <c r="E115" s="101"/>
      <c r="F115" s="103"/>
      <c r="G115" s="101"/>
      <c r="H115" s="94"/>
      <c r="I115" s="113"/>
      <c r="J115" s="94"/>
      <c r="K115" s="94"/>
      <c r="L115" s="94"/>
      <c r="M115" s="94"/>
    </row>
    <row r="116" spans="1:13" ht="25.5" customHeight="1">
      <c r="A116" s="52"/>
      <c r="B116" s="53" t="s">
        <v>117</v>
      </c>
      <c r="C116" s="63">
        <f>+C112+C103+C4</f>
        <v>1038336.5099999999</v>
      </c>
      <c r="D116" s="94"/>
      <c r="E116" s="101"/>
      <c r="F116" s="112">
        <f>SUM(F4:F115)</f>
        <v>271261.18</v>
      </c>
      <c r="G116" s="103"/>
      <c r="H116" s="113"/>
      <c r="I116" s="94"/>
      <c r="J116" s="94"/>
      <c r="K116" s="94"/>
      <c r="L116" s="94"/>
      <c r="M116" s="94"/>
    </row>
    <row r="117" spans="1:13">
      <c r="C117" s="73"/>
      <c r="D117" s="81"/>
      <c r="E117" s="96"/>
      <c r="F117" s="96"/>
      <c r="G117" s="96"/>
      <c r="H117" s="82"/>
    </row>
    <row r="118" spans="1:13">
      <c r="C118" s="115"/>
      <c r="D118" s="81"/>
      <c r="E118" s="96"/>
      <c r="F118" s="99"/>
      <c r="G118" s="96"/>
      <c r="H118" s="81"/>
    </row>
    <row r="119" spans="1:13">
      <c r="C119" s="93"/>
      <c r="D119" s="70"/>
      <c r="E119" s="96"/>
      <c r="F119" s="99"/>
      <c r="G119" s="96"/>
      <c r="H119" s="81"/>
    </row>
    <row r="120" spans="1:13">
      <c r="C120" s="75"/>
      <c r="D120" s="82"/>
      <c r="E120" s="96"/>
      <c r="F120" s="99">
        <f>+F116</f>
        <v>271261.18</v>
      </c>
      <c r="G120" s="96" t="s">
        <v>128</v>
      </c>
      <c r="H120" s="81"/>
      <c r="J120" s="117">
        <v>105638.49</v>
      </c>
      <c r="K120" s="70" t="s">
        <v>164</v>
      </c>
    </row>
    <row r="121" spans="1:13">
      <c r="C121" s="115"/>
      <c r="D121" s="81"/>
      <c r="E121" s="96"/>
      <c r="F121" s="97">
        <v>578820</v>
      </c>
      <c r="G121" s="96" t="s">
        <v>127</v>
      </c>
      <c r="H121" s="81"/>
      <c r="J121" s="119">
        <v>288065.46999999997</v>
      </c>
      <c r="K121" s="70" t="s">
        <v>163</v>
      </c>
    </row>
    <row r="122" spans="1:13">
      <c r="A122" s="95" t="s">
        <v>132</v>
      </c>
      <c r="D122" s="81"/>
      <c r="E122" s="96"/>
      <c r="F122" s="99">
        <v>65000</v>
      </c>
      <c r="G122" s="96" t="s">
        <v>131</v>
      </c>
      <c r="H122" s="81"/>
      <c r="J122" s="116">
        <f>+'[1]PRESUPUESTO GASTOS'!C103</f>
        <v>0</v>
      </c>
      <c r="K122" s="70" t="s">
        <v>162</v>
      </c>
    </row>
    <row r="123" spans="1:13">
      <c r="A123" s="95" t="s">
        <v>168</v>
      </c>
      <c r="D123" s="81"/>
      <c r="E123" s="96"/>
      <c r="F123" s="100">
        <f>SUM(F119:F122)</f>
        <v>915081.17999999993</v>
      </c>
      <c r="G123" s="96"/>
      <c r="H123" s="81"/>
      <c r="J123" s="118">
        <v>65812.55</v>
      </c>
      <c r="K123" s="70" t="s">
        <v>169</v>
      </c>
    </row>
    <row r="124" spans="1:13">
      <c r="D124" s="81"/>
      <c r="E124" s="96"/>
      <c r="F124" s="100"/>
      <c r="G124" s="96"/>
      <c r="H124" s="81"/>
      <c r="J124" s="116">
        <f>SUM(J120:J123)</f>
        <v>459516.50999999995</v>
      </c>
      <c r="K124" s="70"/>
    </row>
    <row r="125" spans="1:13">
      <c r="D125" s="81"/>
      <c r="E125" s="96"/>
      <c r="F125" s="98"/>
      <c r="G125" s="96"/>
      <c r="H125" s="81"/>
      <c r="J125" s="75"/>
    </row>
    <row r="126" spans="1:13">
      <c r="D126" s="81"/>
      <c r="E126" s="81"/>
      <c r="F126" s="83"/>
      <c r="G126" s="81"/>
      <c r="H126" s="81"/>
      <c r="J126" s="115"/>
    </row>
    <row r="127" spans="1:13">
      <c r="D127" s="81"/>
      <c r="E127" s="81"/>
      <c r="F127" s="83"/>
      <c r="G127" s="81"/>
      <c r="H127" s="81"/>
      <c r="J127" s="73"/>
    </row>
    <row r="128" spans="1:13">
      <c r="J128" s="115"/>
    </row>
  </sheetData>
  <mergeCells count="1">
    <mergeCell ref="A1:C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Ingresos fijos</vt:lpstr>
      <vt:lpstr>Gastos fijos 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2016-03-17T21:07:04Z</cp:lastPrinted>
  <dcterms:created xsi:type="dcterms:W3CDTF">2015-11-10T22:30:52Z</dcterms:created>
  <dcterms:modified xsi:type="dcterms:W3CDTF">2016-05-16T21:17:58Z</dcterms:modified>
</cp:coreProperties>
</file>